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7752" firstSheet="4" activeTab="6"/>
  </bookViews>
  <sheets>
    <sheet name="U13 GIRLS" sheetId="1" r:id="rId1"/>
    <sheet name="U13 BOYS" sheetId="2" r:id="rId2"/>
    <sheet name="U15 GIRLS" sheetId="3" r:id="rId3"/>
    <sheet name="U15 BOYS" sheetId="4" r:id="rId4"/>
    <sheet name="U17 WOMEN" sheetId="5" r:id="rId5"/>
    <sheet name="U17 MEN" sheetId="6" r:id="rId6"/>
    <sheet name="JUNIOR WOMEN" sheetId="7" r:id="rId7"/>
    <sheet name="SENIOR WOMEN" sheetId="8" r:id="rId8"/>
  </sheets>
  <externalReferences>
    <externalReference r:id="rId11"/>
  </externalReferences>
  <definedNames>
    <definedName name="females">'[1]Athletes'!$A$1:$D$146</definedName>
    <definedName name="males">'[1]Athletes'!$F$1:$I$147</definedName>
  </definedNames>
  <calcPr fullCalcOnLoad="1"/>
</workbook>
</file>

<file path=xl/sharedStrings.xml><?xml version="1.0" encoding="utf-8"?>
<sst xmlns="http://schemas.openxmlformats.org/spreadsheetml/2006/main" count="477" uniqueCount="159">
  <si>
    <t xml:space="preserve"> </t>
  </si>
  <si>
    <t>Under 13 Girls</t>
  </si>
  <si>
    <t>75M UNDER 13 GIRLS HEAT 1</t>
  </si>
  <si>
    <t>CBP :Charlene Lashley  Windsor S E &amp; H  1998</t>
  </si>
  <si>
    <t>Wind=</t>
  </si>
  <si>
    <t>NO WS</t>
  </si>
  <si>
    <t>Posn</t>
  </si>
  <si>
    <t>Bib</t>
  </si>
  <si>
    <t>Athlete</t>
  </si>
  <si>
    <t>Club</t>
  </si>
  <si>
    <t>Perf</t>
  </si>
  <si>
    <t>75M UNDER 13 GIRLS HEAT 2</t>
  </si>
  <si>
    <t>75M UNDER 13 GIRLS FINAL</t>
  </si>
  <si>
    <t>150M UNDER 13 GIRLS HEAT 1</t>
  </si>
  <si>
    <t>CBP :Lukisha Morris  Reading AC   2008</t>
  </si>
  <si>
    <t>150M UNDER 13 GIRLS HEAT 2</t>
  </si>
  <si>
    <t>CBP: Lukisha Morris  Reading AC   2008</t>
  </si>
  <si>
    <t>150M UNDER 13 GIRLS HEAT 3</t>
  </si>
  <si>
    <t>150M UNDER 13 GIRLS FINAL</t>
  </si>
  <si>
    <t>600M UNDER 13 GIRLS FINAL</t>
  </si>
  <si>
    <t>CBP: Maisie Jeger  Newbury AC  2015</t>
  </si>
  <si>
    <t>1.40.1</t>
  </si>
  <si>
    <t>1.38.9</t>
  </si>
  <si>
    <t>1.43.7</t>
  </si>
  <si>
    <t>1.46.3</t>
  </si>
  <si>
    <t>1.48.1</t>
  </si>
  <si>
    <t>1.49.6</t>
  </si>
  <si>
    <t>1.55.7</t>
  </si>
  <si>
    <t>1.58.1</t>
  </si>
  <si>
    <t>2.02.6</t>
  </si>
  <si>
    <t>1000M UNDER 13 GIRLS FINAL</t>
  </si>
  <si>
    <t>CBP: Hope Goddard  Bracknell AC   2011</t>
  </si>
  <si>
    <t>3.04.3</t>
  </si>
  <si>
    <t>3.12.9</t>
  </si>
  <si>
    <t>3.18.6</t>
  </si>
  <si>
    <t>3.24.6</t>
  </si>
  <si>
    <t>3.25.4</t>
  </si>
  <si>
    <t>3.28.4</t>
  </si>
  <si>
    <t>3.31.2</t>
  </si>
  <si>
    <t>3.34.7</t>
  </si>
  <si>
    <t>4.12.2</t>
  </si>
  <si>
    <t>70MH UNDER 13 GIRLS FINAL</t>
  </si>
  <si>
    <t>CBP: Morgan Lake Windsor SE&amp;H 2009</t>
  </si>
  <si>
    <t>4x100M RELAY</t>
  </si>
  <si>
    <t>Bracknell AC</t>
  </si>
  <si>
    <t>SHOT UNDER 13 GIRLS</t>
  </si>
  <si>
    <t>DISCUS UNDER 13 GIRLS</t>
  </si>
  <si>
    <t>CBP: Charlotte Payne  Newbury AC 2014</t>
  </si>
  <si>
    <t>CBP</t>
  </si>
  <si>
    <t>JAVELIN UNDER 13 GIRLS</t>
  </si>
  <si>
    <t>CBP: Mille Quaintance  Team Kennet  2015</t>
  </si>
  <si>
    <t>HIGH JUMP UNDER 13 GIRLS</t>
  </si>
  <si>
    <t>CBP: Jodie Smith  Windsor SE&amp;H   2014</t>
  </si>
  <si>
    <t>LONG JUMP UNDER 13 GIRLS</t>
  </si>
  <si>
    <t>CBP: Morgan Lake   Windsor SE&amp;H  2009</t>
  </si>
  <si>
    <t>Berkshire Athletics Championships, 13th July 2016, John Nike Stadium, Bracknell</t>
  </si>
  <si>
    <t>Under 13 Boys</t>
  </si>
  <si>
    <t>75M UNDER 13 BOYS HEAT 1</t>
  </si>
  <si>
    <t>CBP: Joshua Baxter  Reading AC  2001</t>
  </si>
  <si>
    <t>Elliott Walker</t>
  </si>
  <si>
    <t>75M UNDER 13 BOYS HEAT 2</t>
  </si>
  <si>
    <t>75M UNDER 13 BOYS FINAL</t>
  </si>
  <si>
    <t>150M UNDER 13 BOYS HEAT 1</t>
  </si>
  <si>
    <t>150M UNDER 13 BOYS HEAT 2</t>
  </si>
  <si>
    <t>150M UNDER 13 BOYS HEAT 3</t>
  </si>
  <si>
    <t>150M UNDER 13 BOYS FINAL</t>
  </si>
  <si>
    <t>600M U13 BOYS FINAL</t>
  </si>
  <si>
    <t>CBP: Matthew Seddon   Bracknell AC  2008</t>
  </si>
  <si>
    <t>1.41.2</t>
  </si>
  <si>
    <t>1.45.4</t>
  </si>
  <si>
    <t>1.46.9</t>
  </si>
  <si>
    <t>1.47.9</t>
  </si>
  <si>
    <t>1.48.8</t>
  </si>
  <si>
    <t>1.51.1</t>
  </si>
  <si>
    <t>1.55.1</t>
  </si>
  <si>
    <t>1.55.9</t>
  </si>
  <si>
    <t>1000M UNDER 13 BOYS FINAL</t>
  </si>
  <si>
    <t>CBP: Jacob McCulloch  Windsor S &amp; E  2000</t>
  </si>
  <si>
    <t>2.55.6</t>
  </si>
  <si>
    <t>3.01.5</t>
  </si>
  <si>
    <t>3.02.4</t>
  </si>
  <si>
    <t>3.11.4</t>
  </si>
  <si>
    <t>3.13.1</t>
  </si>
  <si>
    <t>3.16.2</t>
  </si>
  <si>
    <t>3.22.0</t>
  </si>
  <si>
    <t>3.22.3</t>
  </si>
  <si>
    <t>3.25.8</t>
  </si>
  <si>
    <t>3.31.5</t>
  </si>
  <si>
    <t>75MH UNDER 13 BOYS FINAL</t>
  </si>
  <si>
    <t>CBP: Joshua Zeller  Bracknell AC  2013</t>
  </si>
  <si>
    <t>4x100M RELA Y</t>
  </si>
  <si>
    <t>Team Kennet</t>
  </si>
  <si>
    <t>SHOT UNDER 13 BOYS</t>
  </si>
  <si>
    <t>CBP: Matthew Scaplehorn  Newbury AC  1997</t>
  </si>
  <si>
    <t>DISCUS UNDER 13 BOYS</t>
  </si>
  <si>
    <t>CBP: Jamie Kuehnel  Newbury AC   2010</t>
  </si>
  <si>
    <t>JAVELIN UNDER 13 BOYS</t>
  </si>
  <si>
    <t>CBP: Jude Compton-Stewart  Windsor SE &amp; H  2012</t>
  </si>
  <si>
    <t>HIGH JUMP UNDER 13 BOYS</t>
  </si>
  <si>
    <t>CBP: Lionel Owona  Windsor S E &amp; H 2015</t>
  </si>
  <si>
    <t>LONG JUMP UNDER 13 BOYS</t>
  </si>
  <si>
    <t>CBP: John Oladunjoye  Slough Juniors  2014</t>
  </si>
  <si>
    <t>Under 15 Girls</t>
  </si>
  <si>
    <t>3000M UNDER 15 GIRLS FINAL</t>
  </si>
  <si>
    <t>CBP: Hope Goddard   Bracknell AC    2012</t>
  </si>
  <si>
    <t>10.32.8</t>
  </si>
  <si>
    <t>11.11.9</t>
  </si>
  <si>
    <t>11.13.8</t>
  </si>
  <si>
    <t>11.37.3</t>
  </si>
  <si>
    <t>11.46.1</t>
  </si>
  <si>
    <t>Under 15 Boys</t>
  </si>
  <si>
    <t>3000M UNDER 15 BOYS FINAL</t>
  </si>
  <si>
    <t xml:space="preserve">CBP: </t>
  </si>
  <si>
    <t>9.35.5</t>
  </si>
  <si>
    <t>9.38.6</t>
  </si>
  <si>
    <t>Sammy March</t>
  </si>
  <si>
    <t>Slough Junior AC</t>
  </si>
  <si>
    <t>9.52.8</t>
  </si>
  <si>
    <t>9.54.0</t>
  </si>
  <si>
    <t>9.56.6</t>
  </si>
  <si>
    <t>10.41.5</t>
  </si>
  <si>
    <t>10.57.4</t>
  </si>
  <si>
    <t>11.12.9</t>
  </si>
  <si>
    <t>11.20.3</t>
  </si>
  <si>
    <t>Under 17 Women</t>
  </si>
  <si>
    <t>3000M UNDER 17 WOMEN FINAL</t>
  </si>
  <si>
    <t>CBP: Grace Goddard  Bracknell AC   2014</t>
  </si>
  <si>
    <t>10.06.0</t>
  </si>
  <si>
    <t>10.16.5</t>
  </si>
  <si>
    <t>10.34.5</t>
  </si>
  <si>
    <t>12.28.2</t>
  </si>
  <si>
    <t>1500M STEEPLECHASE UNDER 17 WOMEN FINAL</t>
  </si>
  <si>
    <t>CBP: Alexandra Barbour  Windsor S E &amp; H  2014</t>
  </si>
  <si>
    <t>5.08.3</t>
  </si>
  <si>
    <t>5.07.0</t>
  </si>
  <si>
    <t>5.13.1</t>
  </si>
  <si>
    <t>5.38.9</t>
  </si>
  <si>
    <t>5.52.2</t>
  </si>
  <si>
    <t>Under 17 Men</t>
  </si>
  <si>
    <t>3000M UNDER 17 MEN FINAL</t>
  </si>
  <si>
    <t>CBP: Jack Goddard  Windsor S E &amp; H  2015</t>
  </si>
  <si>
    <t>8.53.5</t>
  </si>
  <si>
    <t>9.40.5</t>
  </si>
  <si>
    <t>1500M STEEPLECHASE UNDER 17 MEN FINAL</t>
  </si>
  <si>
    <t>CBP: Michael Randall  Team Kennet   2010</t>
  </si>
  <si>
    <t>4.41.9</t>
  </si>
  <si>
    <t>4.54.9</t>
  </si>
  <si>
    <t>Junior Women</t>
  </si>
  <si>
    <t>1500M STEEPLECHASE JUNIOR WOMEN FINAL</t>
  </si>
  <si>
    <t>5.14.9</t>
  </si>
  <si>
    <t>CBP: Matilda Compton-Stewart Windsor S E &amp; H 2015</t>
  </si>
  <si>
    <t>Senior Women</t>
  </si>
  <si>
    <t>3000M SENIOR WOMEN FINAL</t>
  </si>
  <si>
    <t>CBP: Sophie Crumly  Newbury AC  2010</t>
  </si>
  <si>
    <t>10.11.4</t>
  </si>
  <si>
    <t>10.12.7</t>
  </si>
  <si>
    <t>10.34.9</t>
  </si>
  <si>
    <t>10.48.6</t>
  </si>
  <si>
    <t>11.30.8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</si>
</sst>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\-0.00\ "/>
    <numFmt numFmtId="165" formatCode="0.0_ ;\-0.0\ "/>
    <numFmt numFmtId="166" formatCode="0.0"/>
  </numFmts>
  <fonts count="29">
    <font>
      <sz val="11"/>
      <color indexed="8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" fontId="1" fillId="0" borderId="0" xfId="56" applyNumberFormat="1" applyFont="1" applyFill="1" applyAlignment="1" applyProtection="1">
      <alignment horizontal="center" vertical="center"/>
      <protection locked="0"/>
    </xf>
    <xf numFmtId="0" fontId="1" fillId="0" borderId="0" xfId="55" applyFont="1" applyAlignment="1">
      <alignment horizontal="left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56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8" fillId="0" borderId="0" xfId="56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2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2" fontId="8" fillId="0" borderId="0" xfId="56" applyNumberFormat="1" applyFont="1" applyFill="1" applyAlignment="1" applyProtection="1">
      <alignment horizontal="center" vertical="center"/>
      <protection locked="0"/>
    </xf>
    <xf numFmtId="0" fontId="8" fillId="0" borderId="0" xfId="56" applyFont="1" applyAlignment="1">
      <alignment horizontal="left" vertical="center"/>
      <protection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6" fillId="0" borderId="0" xfId="0" applyNumberFormat="1" applyFont="1" applyFill="1" applyAlignment="1" applyProtection="1">
      <alignment horizontal="center" vertical="center"/>
      <protection locked="0"/>
    </xf>
    <xf numFmtId="166" fontId="8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56" applyNumberFormat="1" applyFont="1" applyAlignment="1">
      <alignment horizontal="center" vertical="center"/>
      <protection/>
    </xf>
    <xf numFmtId="166" fontId="6" fillId="0" borderId="0" xfId="0" applyNumberFormat="1" applyFont="1" applyAlignment="1">
      <alignment horizontal="left" vertical="center"/>
    </xf>
    <xf numFmtId="2" fontId="8" fillId="0" borderId="0" xfId="56" applyNumberFormat="1" applyFont="1" applyAlignment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47" fontId="6" fillId="0" borderId="0" xfId="0" applyNumberFormat="1" applyFont="1" applyAlignment="1">
      <alignment horizontal="left" vertical="center"/>
    </xf>
    <xf numFmtId="4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55" applyNumberFormat="1" applyFont="1" applyAlignment="1">
      <alignment horizontal="center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2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2" fontId="8" fillId="0" borderId="0" xfId="56" applyNumberFormat="1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left" vertical="center"/>
      <protection/>
    </xf>
    <xf numFmtId="2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2" fontId="6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0" xfId="55" applyFont="1" applyFill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/>
    </xf>
    <xf numFmtId="2" fontId="6" fillId="0" borderId="0" xfId="56" applyNumberFormat="1" applyFont="1" applyAlignment="1" applyProtection="1">
      <alignment horizontal="center" vertical="center"/>
      <protection/>
    </xf>
    <xf numFmtId="3" fontId="8" fillId="0" borderId="0" xfId="56" applyNumberFormat="1" applyFont="1" applyFill="1" applyAlignment="1" applyProtection="1">
      <alignment horizontal="left" vertical="center"/>
      <protection locked="0"/>
    </xf>
    <xf numFmtId="165" fontId="6" fillId="0" borderId="0" xfId="0" applyNumberFormat="1" applyFont="1" applyAlignment="1" applyProtection="1">
      <alignment horizontal="left" vertical="center"/>
      <protection/>
    </xf>
    <xf numFmtId="2" fontId="8" fillId="0" borderId="0" xfId="56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3" fontId="8" fillId="0" borderId="0" xfId="56" applyNumberFormat="1" applyFont="1" applyFill="1" applyAlignment="1" applyProtection="1">
      <alignment horizontal="center" vertical="center"/>
      <protection locked="0"/>
    </xf>
    <xf numFmtId="3" fontId="6" fillId="0" borderId="0" xfId="56" applyNumberFormat="1" applyFont="1" applyFill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center"/>
      <protection/>
    </xf>
    <xf numFmtId="3" fontId="6" fillId="0" borderId="0" xfId="55" applyNumberFormat="1" applyFont="1" applyFill="1" applyAlignment="1" applyProtection="1">
      <alignment horizontal="center" vertical="center"/>
      <protection locked="0"/>
    </xf>
    <xf numFmtId="2" fontId="6" fillId="0" borderId="0" xfId="56" applyNumberFormat="1" applyFont="1" applyFill="1" applyAlignment="1" applyProtection="1">
      <alignment horizontal="center" vertical="center"/>
      <protection locked="0"/>
    </xf>
    <xf numFmtId="1" fontId="6" fillId="0" borderId="0" xfId="55" applyNumberFormat="1" applyFont="1" applyAlignment="1" applyProtection="1">
      <alignment horizontal="left" vertical="center"/>
      <protection/>
    </xf>
    <xf numFmtId="164" fontId="4" fillId="0" borderId="0" xfId="55" applyNumberFormat="1" applyFont="1" applyAlignment="1" applyProtection="1">
      <alignment horizontal="left" vertical="center"/>
      <protection/>
    </xf>
    <xf numFmtId="3" fontId="6" fillId="0" borderId="0" xfId="55" applyNumberFormat="1" applyFont="1" applyFill="1" applyAlignment="1" applyProtection="1">
      <alignment horizontal="center" vertical="center"/>
      <protection/>
    </xf>
    <xf numFmtId="2" fontId="6" fillId="0" borderId="0" xfId="55" applyNumberFormat="1" applyFont="1" applyFill="1" applyAlignment="1" applyProtection="1">
      <alignment horizontal="center" vertical="center"/>
      <protection/>
    </xf>
    <xf numFmtId="2" fontId="6" fillId="0" borderId="0" xfId="55" applyNumberFormat="1" applyFont="1" applyAlignment="1" applyProtection="1">
      <alignment horizontal="center" vertical="center"/>
      <protection/>
    </xf>
    <xf numFmtId="3" fontId="8" fillId="0" borderId="0" xfId="55" applyNumberFormat="1" applyFont="1" applyFill="1" applyAlignment="1" applyProtection="1">
      <alignment horizontal="left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3" fontId="8" fillId="0" borderId="0" xfId="56" applyNumberFormat="1" applyFont="1" applyFill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left" vertical="center"/>
      <protection/>
    </xf>
    <xf numFmtId="1" fontId="6" fillId="0" borderId="0" xfId="56" applyNumberFormat="1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1" fontId="8" fillId="0" borderId="0" xfId="56" applyNumberFormat="1" applyFont="1" applyFill="1" applyAlignment="1" applyProtection="1">
      <alignment horizontal="left" vertical="center"/>
      <protection locked="0"/>
    </xf>
    <xf numFmtId="2" fontId="4" fillId="0" borderId="0" xfId="0" applyNumberFormat="1" applyFont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56" applyFont="1" applyFill="1" applyAlignment="1" applyProtection="1">
      <alignment horizontal="left" vertical="top"/>
      <protection locked="0"/>
    </xf>
    <xf numFmtId="1" fontId="6" fillId="0" borderId="0" xfId="55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eld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louise\LOCALS~2\Temp\Result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qualifiers"/>
      <sheetName val="U13 Girls"/>
      <sheetName val="U13 Boys"/>
      <sheetName val="U15 Girls"/>
      <sheetName val="U15 Boys"/>
      <sheetName val="U17 Women"/>
      <sheetName val="U17 Men"/>
      <sheetName val="Jnr Women"/>
      <sheetName val="Jnr Men"/>
      <sheetName val="Senior Women"/>
      <sheetName val="AllResultsForEditing"/>
    </sheetNames>
    <sheetDataSet>
      <sheetData sheetId="0">
        <row r="1">
          <cell r="A1" t="str">
            <v>Bib</v>
          </cell>
          <cell r="B1" t="str">
            <v>Athlete</v>
          </cell>
          <cell r="C1" t="str">
            <v>Club</v>
          </cell>
          <cell r="D1" t="str">
            <v>Age Group</v>
          </cell>
          <cell r="F1" t="str">
            <v>Bib</v>
          </cell>
          <cell r="G1" t="str">
            <v>Athlete</v>
          </cell>
          <cell r="H1" t="str">
            <v>Club</v>
          </cell>
          <cell r="I1" t="str">
            <v>Age Group</v>
          </cell>
        </row>
        <row r="2">
          <cell r="A2">
            <v>1</v>
          </cell>
          <cell r="B2" t="str">
            <v>Susan Francis</v>
          </cell>
          <cell r="C2" t="str">
            <v>Reading AC</v>
          </cell>
          <cell r="D2" t="str">
            <v>SW</v>
          </cell>
          <cell r="F2">
            <v>10</v>
          </cell>
          <cell r="G2" t="str">
            <v>Sammy March</v>
          </cell>
          <cell r="H2" t="str">
            <v>Slough Junior AC</v>
          </cell>
          <cell r="I2" t="str">
            <v>U15B</v>
          </cell>
        </row>
        <row r="3">
          <cell r="A3">
            <v>2</v>
          </cell>
          <cell r="B3" t="str">
            <v>Darcey Cooper</v>
          </cell>
          <cell r="C3" t="str">
            <v>Bracknell AC</v>
          </cell>
          <cell r="D3" t="str">
            <v>U13G</v>
          </cell>
          <cell r="F3">
            <v>12</v>
          </cell>
          <cell r="G3" t="str">
            <v>Harry Booker</v>
          </cell>
          <cell r="H3" t="str">
            <v>Team Kennet</v>
          </cell>
          <cell r="I3" t="str">
            <v>U13B</v>
          </cell>
        </row>
        <row r="4">
          <cell r="A4">
            <v>3</v>
          </cell>
          <cell r="B4" t="str">
            <v>Beau Burton</v>
          </cell>
          <cell r="C4" t="str">
            <v>Reading AC</v>
          </cell>
          <cell r="D4" t="str">
            <v>U13G</v>
          </cell>
          <cell r="F4">
            <v>16</v>
          </cell>
          <cell r="G4" t="str">
            <v>Oliver Gregory</v>
          </cell>
          <cell r="H4" t="str">
            <v>Team Kennet</v>
          </cell>
          <cell r="I4" t="str">
            <v>U13B</v>
          </cell>
        </row>
        <row r="5">
          <cell r="A5">
            <v>4</v>
          </cell>
          <cell r="B5" t="str">
            <v>Lauren Mulliner</v>
          </cell>
          <cell r="C5" t="str">
            <v>Bracknell AC</v>
          </cell>
          <cell r="D5" t="str">
            <v>U13G</v>
          </cell>
          <cell r="F5">
            <v>22</v>
          </cell>
          <cell r="G5" t="str">
            <v>Akeem Willis</v>
          </cell>
          <cell r="H5" t="str">
            <v>Slough Junior AC</v>
          </cell>
          <cell r="I5" t="str">
            <v>U13B</v>
          </cell>
        </row>
        <row r="6">
          <cell r="A6">
            <v>5</v>
          </cell>
          <cell r="B6" t="str">
            <v>Cara Terry</v>
          </cell>
          <cell r="C6" t="str">
            <v>Cookham RC</v>
          </cell>
          <cell r="D6" t="str">
            <v>U13G</v>
          </cell>
          <cell r="F6">
            <v>23</v>
          </cell>
          <cell r="G6" t="str">
            <v>Thomas D'abreo</v>
          </cell>
          <cell r="H6" t="str">
            <v>Bracknell AC</v>
          </cell>
          <cell r="I6" t="str">
            <v>U13B</v>
          </cell>
        </row>
        <row r="7">
          <cell r="A7">
            <v>6</v>
          </cell>
          <cell r="B7" t="str">
            <v>Alexandra Barbour</v>
          </cell>
          <cell r="C7" t="str">
            <v>WSEH</v>
          </cell>
          <cell r="D7" t="str">
            <v>JW</v>
          </cell>
          <cell r="F7">
            <v>34</v>
          </cell>
          <cell r="G7" t="str">
            <v>Samuel Helsby</v>
          </cell>
          <cell r="H7" t="str">
            <v>WSEH </v>
          </cell>
          <cell r="I7" t="str">
            <v>U13B</v>
          </cell>
        </row>
        <row r="8">
          <cell r="A8">
            <v>7</v>
          </cell>
          <cell r="B8" t="str">
            <v>Nathalie Camp</v>
          </cell>
          <cell r="C8" t="str">
            <v>Bracknell AC</v>
          </cell>
          <cell r="D8" t="str">
            <v>U13G</v>
          </cell>
          <cell r="F8">
            <v>35</v>
          </cell>
          <cell r="G8" t="str">
            <v>Sam Hodgson</v>
          </cell>
          <cell r="H8" t="str">
            <v>WSEH</v>
          </cell>
          <cell r="I8" t="str">
            <v>U13B</v>
          </cell>
        </row>
        <row r="9">
          <cell r="A9">
            <v>8</v>
          </cell>
          <cell r="B9" t="str">
            <v>Jessica Hatch</v>
          </cell>
          <cell r="C9" t="str">
            <v>Bracknell AC</v>
          </cell>
          <cell r="D9" t="str">
            <v>U13G</v>
          </cell>
          <cell r="F9">
            <v>36</v>
          </cell>
          <cell r="G9" t="str">
            <v>Frank McGrath</v>
          </cell>
          <cell r="H9" t="str">
            <v>Cookham RC</v>
          </cell>
          <cell r="I9" t="str">
            <v>U13B</v>
          </cell>
        </row>
        <row r="10">
          <cell r="A10">
            <v>9</v>
          </cell>
          <cell r="B10" t="str">
            <v>Maisie Jeger</v>
          </cell>
          <cell r="C10" t="str">
            <v>Southampton AC</v>
          </cell>
          <cell r="D10" t="str">
            <v>U13G</v>
          </cell>
          <cell r="F10">
            <v>39</v>
          </cell>
          <cell r="G10" t="str">
            <v>Andrew Arraiol</v>
          </cell>
          <cell r="H10" t="str">
            <v>Slough Junior AC</v>
          </cell>
          <cell r="I10" t="str">
            <v>U13B</v>
          </cell>
        </row>
        <row r="11">
          <cell r="A11">
            <v>10</v>
          </cell>
          <cell r="B11" t="str">
            <v>Kitty Mair</v>
          </cell>
          <cell r="C11" t="str">
            <v>Bracknell AC</v>
          </cell>
          <cell r="D11" t="str">
            <v>U13G</v>
          </cell>
          <cell r="F11">
            <v>51</v>
          </cell>
          <cell r="G11" t="str">
            <v>Oliver Barrett</v>
          </cell>
          <cell r="H11" t="str">
            <v>Bracknell AC</v>
          </cell>
          <cell r="I11" t="str">
            <v>U13B</v>
          </cell>
        </row>
        <row r="12">
          <cell r="A12">
            <v>11</v>
          </cell>
          <cell r="B12" t="str">
            <v>Charlotte Reid</v>
          </cell>
          <cell r="C12" t="str">
            <v>Bracknell AC</v>
          </cell>
          <cell r="D12" t="str">
            <v>U13G</v>
          </cell>
          <cell r="F12">
            <v>53</v>
          </cell>
          <cell r="G12" t="str">
            <v>Robbie Hadleigh</v>
          </cell>
          <cell r="H12" t="str">
            <v>Bracknell AC</v>
          </cell>
          <cell r="I12" t="str">
            <v>U13B</v>
          </cell>
        </row>
        <row r="13">
          <cell r="A13">
            <v>12</v>
          </cell>
          <cell r="B13" t="str">
            <v>Imogen Tattersall</v>
          </cell>
          <cell r="C13" t="str">
            <v>WSEH</v>
          </cell>
          <cell r="D13" t="str">
            <v>U13G</v>
          </cell>
          <cell r="F13">
            <v>60</v>
          </cell>
          <cell r="G13" t="str">
            <v>Elliott Lowrie</v>
          </cell>
          <cell r="H13" t="str">
            <v>WSEH </v>
          </cell>
          <cell r="I13" t="str">
            <v>U13B</v>
          </cell>
        </row>
        <row r="14">
          <cell r="A14">
            <v>13</v>
          </cell>
          <cell r="B14" t="str">
            <v>Elliot Walker</v>
          </cell>
          <cell r="C14" t="str">
            <v>Bracknell AC</v>
          </cell>
          <cell r="D14" t="str">
            <v>U13G</v>
          </cell>
          <cell r="F14">
            <v>63</v>
          </cell>
          <cell r="G14" t="str">
            <v>Max Thurley</v>
          </cell>
          <cell r="H14" t="str">
            <v>Bracknell AC</v>
          </cell>
          <cell r="I14" t="str">
            <v>U13B</v>
          </cell>
        </row>
        <row r="15">
          <cell r="A15">
            <v>14</v>
          </cell>
          <cell r="B15" t="str">
            <v>Bethany Wiggins</v>
          </cell>
          <cell r="C15" t="str">
            <v>Reading AC</v>
          </cell>
          <cell r="D15" t="str">
            <v>U13G</v>
          </cell>
          <cell r="F15">
            <v>69</v>
          </cell>
          <cell r="G15" t="str">
            <v>Connor Charles</v>
          </cell>
          <cell r="H15" t="str">
            <v>Cookham RC</v>
          </cell>
          <cell r="I15" t="str">
            <v>U13B</v>
          </cell>
        </row>
        <row r="16">
          <cell r="A16">
            <v>15</v>
          </cell>
          <cell r="B16" t="str">
            <v>Lucy Wells</v>
          </cell>
          <cell r="C16" t="str">
            <v>Team Kennet</v>
          </cell>
          <cell r="D16" t="str">
            <v>U15G</v>
          </cell>
          <cell r="F16">
            <v>74</v>
          </cell>
          <cell r="G16" t="str">
            <v>Matthew Kirk</v>
          </cell>
          <cell r="H16" t="str">
            <v>Reading AC</v>
          </cell>
          <cell r="I16" t="str">
            <v>U13B</v>
          </cell>
        </row>
        <row r="17">
          <cell r="A17">
            <v>16</v>
          </cell>
          <cell r="B17" t="str">
            <v>Francesca Blackwell</v>
          </cell>
          <cell r="C17" t="str">
            <v>Bracknell AC</v>
          </cell>
          <cell r="D17" t="str">
            <v>U13G</v>
          </cell>
          <cell r="F17">
            <v>79</v>
          </cell>
          <cell r="G17" t="str">
            <v>Benjamin East</v>
          </cell>
          <cell r="H17" t="str">
            <v>Team Kennet</v>
          </cell>
          <cell r="I17" t="str">
            <v>U13B</v>
          </cell>
        </row>
        <row r="18">
          <cell r="A18">
            <v>17</v>
          </cell>
          <cell r="B18" t="str">
            <v>Martha Garner</v>
          </cell>
          <cell r="C18" t="str">
            <v>Cookham RC</v>
          </cell>
          <cell r="D18" t="str">
            <v>U13G</v>
          </cell>
          <cell r="F18">
            <v>85</v>
          </cell>
          <cell r="G18" t="str">
            <v>William Goddard</v>
          </cell>
          <cell r="H18" t="str">
            <v>WESH</v>
          </cell>
          <cell r="I18" t="str">
            <v>U13B</v>
          </cell>
        </row>
        <row r="19">
          <cell r="A19">
            <v>18</v>
          </cell>
          <cell r="B19" t="str">
            <v>Maddison Grandin</v>
          </cell>
          <cell r="C19" t="str">
            <v>Bracknell AC</v>
          </cell>
          <cell r="D19" t="str">
            <v>U13G</v>
          </cell>
          <cell r="F19">
            <v>88</v>
          </cell>
          <cell r="G19" t="str">
            <v>Freddie Pope</v>
          </cell>
          <cell r="H19" t="str">
            <v>WESH</v>
          </cell>
          <cell r="I19" t="str">
            <v>U13B</v>
          </cell>
        </row>
        <row r="20">
          <cell r="A20">
            <v>19</v>
          </cell>
          <cell r="B20" t="str">
            <v>Lucy Griffiths</v>
          </cell>
          <cell r="C20" t="str">
            <v>Bracknell AC</v>
          </cell>
          <cell r="D20" t="str">
            <v>U13G</v>
          </cell>
          <cell r="F20">
            <v>99</v>
          </cell>
          <cell r="G20" t="str">
            <v>Oliver McArthur</v>
          </cell>
          <cell r="H20" t="str">
            <v>WSEH</v>
          </cell>
          <cell r="I20" t="str">
            <v>U17M</v>
          </cell>
        </row>
        <row r="21">
          <cell r="A21">
            <v>20</v>
          </cell>
          <cell r="B21" t="str">
            <v>Eloisa Harris</v>
          </cell>
          <cell r="C21" t="str">
            <v>WSEH</v>
          </cell>
          <cell r="D21" t="str">
            <v>U13G</v>
          </cell>
          <cell r="F21">
            <v>101</v>
          </cell>
          <cell r="G21" t="str">
            <v>Trey Bennett</v>
          </cell>
          <cell r="H21" t="str">
            <v>Slough Junior AC</v>
          </cell>
          <cell r="I21" t="str">
            <v>U13B</v>
          </cell>
        </row>
        <row r="22">
          <cell r="A22">
            <v>21</v>
          </cell>
          <cell r="B22" t="str">
            <v>Ellen Hill</v>
          </cell>
          <cell r="C22" t="str">
            <v>Newbury AC</v>
          </cell>
          <cell r="D22" t="str">
            <v>U13G</v>
          </cell>
          <cell r="F22">
            <v>102</v>
          </cell>
          <cell r="G22" t="str">
            <v>James McLaughlin</v>
          </cell>
          <cell r="H22" t="str">
            <v>Team Kennet</v>
          </cell>
          <cell r="I22" t="str">
            <v>U15B</v>
          </cell>
        </row>
        <row r="23">
          <cell r="A23">
            <v>22</v>
          </cell>
          <cell r="B23" t="str">
            <v>Gabby Powell</v>
          </cell>
          <cell r="C23" t="str">
            <v>Maidenhead AC</v>
          </cell>
          <cell r="D23" t="str">
            <v>U13G</v>
          </cell>
          <cell r="F23">
            <v>104</v>
          </cell>
          <cell r="G23" t="str">
            <v>Joseph Mott</v>
          </cell>
          <cell r="H23" t="str">
            <v>Reading AC</v>
          </cell>
          <cell r="I23" t="str">
            <v>U15B</v>
          </cell>
        </row>
        <row r="24">
          <cell r="A24">
            <v>23</v>
          </cell>
          <cell r="B24" t="str">
            <v>Olivia Saunders</v>
          </cell>
          <cell r="C24" t="str">
            <v>Reading AC</v>
          </cell>
          <cell r="D24" t="str">
            <v>U13G</v>
          </cell>
          <cell r="F24">
            <v>107</v>
          </cell>
          <cell r="G24" t="str">
            <v>Joshua Patteson</v>
          </cell>
          <cell r="H24" t="str">
            <v>Slough Junior AC</v>
          </cell>
          <cell r="I24" t="str">
            <v>U15B</v>
          </cell>
        </row>
        <row r="25">
          <cell r="A25">
            <v>24</v>
          </cell>
          <cell r="B25" t="str">
            <v>Charlie Holden</v>
          </cell>
          <cell r="C25" t="str">
            <v>Camberley &amp; Dist AC</v>
          </cell>
          <cell r="D25" t="str">
            <v>U15G</v>
          </cell>
          <cell r="F25">
            <v>109</v>
          </cell>
          <cell r="G25" t="str">
            <v>Charlie Borgnis</v>
          </cell>
          <cell r="H25" t="str">
            <v>Bracknell AC</v>
          </cell>
          <cell r="I25" t="str">
            <v>U13B</v>
          </cell>
        </row>
        <row r="26">
          <cell r="A26">
            <v>25</v>
          </cell>
          <cell r="B26" t="str">
            <v>Emily Jones</v>
          </cell>
          <cell r="C26" t="str">
            <v>Bracknell AC</v>
          </cell>
          <cell r="D26" t="str">
            <v>U17W</v>
          </cell>
          <cell r="F26">
            <v>119</v>
          </cell>
          <cell r="G26" t="str">
            <v>George Ferguson</v>
          </cell>
          <cell r="H26" t="str">
            <v>Newbury AC</v>
          </cell>
          <cell r="I26" t="str">
            <v>U13B</v>
          </cell>
        </row>
        <row r="27">
          <cell r="A27">
            <v>26</v>
          </cell>
          <cell r="B27" t="str">
            <v>Chloe Collins</v>
          </cell>
          <cell r="C27" t="str">
            <v>Team Kennet</v>
          </cell>
          <cell r="D27" t="str">
            <v>U13G</v>
          </cell>
          <cell r="F27">
            <v>126</v>
          </cell>
          <cell r="G27" t="str">
            <v>Matthew Knight</v>
          </cell>
          <cell r="H27" t="str">
            <v>WSEH</v>
          </cell>
          <cell r="I27" t="str">
            <v>U13B</v>
          </cell>
        </row>
        <row r="28">
          <cell r="A28">
            <v>27</v>
          </cell>
          <cell r="B28" t="str">
            <v>Lucy James</v>
          </cell>
          <cell r="C28" t="str">
            <v>Bracknell AC</v>
          </cell>
          <cell r="D28" t="str">
            <v>U13G</v>
          </cell>
          <cell r="F28">
            <v>128</v>
          </cell>
          <cell r="G28" t="str">
            <v>Michael Lennom</v>
          </cell>
          <cell r="H28" t="str">
            <v>Reading AC</v>
          </cell>
          <cell r="I28" t="str">
            <v>JM</v>
          </cell>
        </row>
        <row r="29">
          <cell r="A29">
            <v>28</v>
          </cell>
          <cell r="B29" t="str">
            <v>Jasmine Young</v>
          </cell>
          <cell r="C29" t="str">
            <v>WSEH</v>
          </cell>
          <cell r="D29" t="str">
            <v>U13G</v>
          </cell>
          <cell r="F29">
            <v>130</v>
          </cell>
          <cell r="G29" t="str">
            <v>James Badham</v>
          </cell>
          <cell r="H29" t="str">
            <v>Maidenhead AC</v>
          </cell>
          <cell r="I29" t="str">
            <v>U13B</v>
          </cell>
        </row>
        <row r="30">
          <cell r="A30">
            <v>29</v>
          </cell>
          <cell r="B30" t="str">
            <v>Elena Carey</v>
          </cell>
          <cell r="C30" t="str">
            <v>Bracknell AC</v>
          </cell>
          <cell r="D30" t="str">
            <v>U17W</v>
          </cell>
          <cell r="F30">
            <v>133</v>
          </cell>
          <cell r="G30" t="str">
            <v>Sammy Ball</v>
          </cell>
          <cell r="H30" t="str">
            <v>Reading AC</v>
          </cell>
          <cell r="I30" t="str">
            <v>U13B</v>
          </cell>
        </row>
        <row r="31">
          <cell r="A31">
            <v>30</v>
          </cell>
          <cell r="B31" t="str">
            <v>Meg Ormond</v>
          </cell>
          <cell r="C31" t="str">
            <v>WSEH</v>
          </cell>
          <cell r="D31" t="str">
            <v>U17W</v>
          </cell>
          <cell r="F31">
            <v>138</v>
          </cell>
          <cell r="G31" t="str">
            <v>Oliver Barrett</v>
          </cell>
          <cell r="H31" t="str">
            <v>Bracknell AC</v>
          </cell>
          <cell r="I31" t="str">
            <v>U13B</v>
          </cell>
        </row>
        <row r="32">
          <cell r="A32">
            <v>31</v>
          </cell>
          <cell r="B32" t="str">
            <v>Becky Pope</v>
          </cell>
          <cell r="C32" t="str">
            <v>WSEH</v>
          </cell>
          <cell r="D32" t="str">
            <v>U17W</v>
          </cell>
          <cell r="F32">
            <v>144</v>
          </cell>
          <cell r="G32" t="str">
            <v>Joel Bradford</v>
          </cell>
          <cell r="H32" t="str">
            <v>Bracknell AC</v>
          </cell>
          <cell r="I32" t="str">
            <v>U13B</v>
          </cell>
        </row>
        <row r="33">
          <cell r="A33">
            <v>32</v>
          </cell>
          <cell r="B33" t="str">
            <v>Sophie Cheeseman</v>
          </cell>
          <cell r="C33" t="str">
            <v>Team Kennet</v>
          </cell>
          <cell r="D33" t="str">
            <v>U13G</v>
          </cell>
          <cell r="F33">
            <v>145</v>
          </cell>
          <cell r="G33" t="str">
            <v>James Dhanraj</v>
          </cell>
          <cell r="H33" t="str">
            <v>Slough Junior AC</v>
          </cell>
          <cell r="I33" t="str">
            <v>U13B</v>
          </cell>
        </row>
        <row r="34">
          <cell r="A34">
            <v>33</v>
          </cell>
          <cell r="B34" t="str">
            <v>Jemima Davies</v>
          </cell>
          <cell r="C34" t="str">
            <v>Bracknell AC</v>
          </cell>
          <cell r="D34" t="str">
            <v>U13G</v>
          </cell>
          <cell r="F34">
            <v>149</v>
          </cell>
          <cell r="G34" t="str">
            <v>Joshua Dilley</v>
          </cell>
          <cell r="H34" t="str">
            <v>Cookham RC</v>
          </cell>
          <cell r="I34" t="str">
            <v>U13B</v>
          </cell>
        </row>
        <row r="35">
          <cell r="A35">
            <v>34</v>
          </cell>
          <cell r="B35" t="str">
            <v>Annelise Gale</v>
          </cell>
          <cell r="C35" t="str">
            <v>Team Kennet</v>
          </cell>
          <cell r="D35" t="str">
            <v>U13G</v>
          </cell>
          <cell r="F35">
            <v>159</v>
          </cell>
          <cell r="G35" t="str">
            <v>Matthew Dilley</v>
          </cell>
          <cell r="H35" t="str">
            <v>Cookham RC</v>
          </cell>
          <cell r="I35" t="str">
            <v>U13B</v>
          </cell>
        </row>
        <row r="36">
          <cell r="A36">
            <v>35</v>
          </cell>
          <cell r="B36" t="str">
            <v>Lucy Gryce</v>
          </cell>
          <cell r="C36" t="str">
            <v>Slough Juniors AC</v>
          </cell>
          <cell r="D36" t="str">
            <v>U13G</v>
          </cell>
          <cell r="F36">
            <v>160</v>
          </cell>
          <cell r="G36" t="str">
            <v>Sam Green</v>
          </cell>
          <cell r="H36" t="str">
            <v>Bracknell AC</v>
          </cell>
          <cell r="I36" t="str">
            <v>U13B</v>
          </cell>
        </row>
        <row r="37">
          <cell r="A37">
            <v>36</v>
          </cell>
          <cell r="B37" t="str">
            <v>Eleanor Kerslake</v>
          </cell>
          <cell r="C37" t="str">
            <v>Team Kennet</v>
          </cell>
          <cell r="D37" t="str">
            <v>U13G</v>
          </cell>
          <cell r="F37">
            <v>162</v>
          </cell>
          <cell r="G37" t="str">
            <v>Ethan Halliday</v>
          </cell>
          <cell r="H37" t="str">
            <v>Bracknell AC</v>
          </cell>
          <cell r="I37" t="str">
            <v>U13B</v>
          </cell>
        </row>
        <row r="38">
          <cell r="A38">
            <v>37</v>
          </cell>
          <cell r="B38" t="str">
            <v>Isobel Kerslake</v>
          </cell>
          <cell r="C38" t="str">
            <v>Team Kennet</v>
          </cell>
          <cell r="D38" t="str">
            <v>U13G</v>
          </cell>
          <cell r="F38">
            <v>169</v>
          </cell>
          <cell r="G38" t="str">
            <v>Maxime Haydock-Wilson</v>
          </cell>
          <cell r="H38" t="str">
            <v>WSEH </v>
          </cell>
          <cell r="I38" t="str">
            <v>U13B</v>
          </cell>
        </row>
        <row r="39">
          <cell r="A39">
            <v>38</v>
          </cell>
          <cell r="B39" t="str">
            <v>Sasha Poole</v>
          </cell>
          <cell r="C39" t="str">
            <v>Bracknell AC</v>
          </cell>
          <cell r="D39" t="str">
            <v>U13G</v>
          </cell>
          <cell r="F39">
            <v>171</v>
          </cell>
          <cell r="G39" t="str">
            <v>Rocco Hudson</v>
          </cell>
          <cell r="H39" t="str">
            <v>WSEH</v>
          </cell>
          <cell r="I39" t="str">
            <v>U13B</v>
          </cell>
        </row>
        <row r="40">
          <cell r="A40">
            <v>40</v>
          </cell>
          <cell r="B40" t="str">
            <v>Sophie Wheadon</v>
          </cell>
          <cell r="C40" t="str">
            <v>Team Kennet</v>
          </cell>
          <cell r="D40" t="str">
            <v>U13G</v>
          </cell>
          <cell r="F40">
            <v>174</v>
          </cell>
          <cell r="G40" t="str">
            <v>Luke-lom Hynes</v>
          </cell>
          <cell r="H40" t="str">
            <v>Maidenhead AC</v>
          </cell>
          <cell r="I40" t="str">
            <v>U13B</v>
          </cell>
        </row>
        <row r="41">
          <cell r="A41">
            <v>41</v>
          </cell>
          <cell r="B41" t="str">
            <v>Abbie Jones</v>
          </cell>
          <cell r="C41" t="str">
            <v>Maidenhead AC</v>
          </cell>
          <cell r="D41" t="str">
            <v>U15G</v>
          </cell>
          <cell r="F41">
            <v>177</v>
          </cell>
          <cell r="G41" t="str">
            <v>Callum Jones</v>
          </cell>
          <cell r="H41" t="str">
            <v>Maidenhead AC</v>
          </cell>
          <cell r="I41" t="str">
            <v>U13B</v>
          </cell>
        </row>
        <row r="42">
          <cell r="A42">
            <v>42</v>
          </cell>
          <cell r="B42" t="str">
            <v>Stephanie Poole</v>
          </cell>
          <cell r="C42" t="str">
            <v>Bracknell AC</v>
          </cell>
          <cell r="D42" t="str">
            <v>U15G</v>
          </cell>
          <cell r="F42">
            <v>182</v>
          </cell>
          <cell r="G42" t="str">
            <v>Dylan Jones</v>
          </cell>
          <cell r="H42" t="str">
            <v>Bracknell AC</v>
          </cell>
          <cell r="I42" t="str">
            <v>U13B</v>
          </cell>
        </row>
        <row r="43">
          <cell r="A43">
            <v>43</v>
          </cell>
          <cell r="B43" t="str">
            <v>Lily Rolfe</v>
          </cell>
          <cell r="C43" t="str">
            <v>WSEH</v>
          </cell>
          <cell r="D43" t="str">
            <v>U15G</v>
          </cell>
          <cell r="F43">
            <v>190</v>
          </cell>
          <cell r="G43" t="str">
            <v>Thomas Joyce</v>
          </cell>
          <cell r="H43" t="str">
            <v>Team Kennet</v>
          </cell>
          <cell r="I43" t="str">
            <v>U13B</v>
          </cell>
        </row>
        <row r="44">
          <cell r="A44">
            <v>44</v>
          </cell>
          <cell r="B44" t="str">
            <v>Lucy Wells</v>
          </cell>
          <cell r="C44" t="str">
            <v>Team Kennet</v>
          </cell>
          <cell r="D44" t="str">
            <v>U15G</v>
          </cell>
          <cell r="F44">
            <v>194</v>
          </cell>
          <cell r="G44" t="str">
            <v>Connor Law</v>
          </cell>
          <cell r="H44" t="str">
            <v>Bracknell AC</v>
          </cell>
          <cell r="I44" t="str">
            <v>U13B</v>
          </cell>
        </row>
        <row r="45">
          <cell r="A45">
            <v>45</v>
          </cell>
          <cell r="B45" t="str">
            <v>Sophie Poole</v>
          </cell>
          <cell r="C45" t="str">
            <v>Bracknell AC</v>
          </cell>
          <cell r="D45" t="str">
            <v>U17W</v>
          </cell>
          <cell r="F45">
            <v>195</v>
          </cell>
          <cell r="G45" t="str">
            <v>Alex McLaughlin</v>
          </cell>
          <cell r="H45" t="str">
            <v>Team Kennet</v>
          </cell>
          <cell r="I45" t="str">
            <v>U13B</v>
          </cell>
        </row>
        <row r="46">
          <cell r="A46">
            <v>46</v>
          </cell>
          <cell r="B46" t="str">
            <v>Anna Boniface</v>
          </cell>
          <cell r="C46" t="str">
            <v>Reading AC</v>
          </cell>
          <cell r="D46" t="str">
            <v>SW</v>
          </cell>
          <cell r="F46">
            <v>197</v>
          </cell>
          <cell r="G46" t="str">
            <v>Elijah Oladunjoye</v>
          </cell>
          <cell r="H46" t="str">
            <v>Slough Junior AC</v>
          </cell>
          <cell r="I46" t="str">
            <v>U13B</v>
          </cell>
        </row>
        <row r="47">
          <cell r="A47">
            <v>47</v>
          </cell>
          <cell r="B47" t="str">
            <v>Poppy Bladon</v>
          </cell>
          <cell r="C47" t="str">
            <v>Team Kennet</v>
          </cell>
          <cell r="D47" t="str">
            <v>U13G</v>
          </cell>
          <cell r="F47">
            <v>198</v>
          </cell>
          <cell r="G47" t="str">
            <v>Jay Panesar</v>
          </cell>
          <cell r="H47" t="str">
            <v>Bracknell AC</v>
          </cell>
          <cell r="I47" t="str">
            <v>U13B</v>
          </cell>
        </row>
        <row r="48">
          <cell r="A48">
            <v>48</v>
          </cell>
          <cell r="B48" t="str">
            <v>Charlotte Dewar</v>
          </cell>
          <cell r="C48" t="str">
            <v>WSEH</v>
          </cell>
          <cell r="D48" t="str">
            <v>U13G</v>
          </cell>
          <cell r="F48">
            <v>202</v>
          </cell>
          <cell r="G48" t="str">
            <v>James Thomas Radford</v>
          </cell>
          <cell r="H48" t="str">
            <v>Slough Junior AC</v>
          </cell>
          <cell r="I48" t="str">
            <v>U13B</v>
          </cell>
        </row>
        <row r="49">
          <cell r="A49">
            <v>49</v>
          </cell>
          <cell r="B49" t="str">
            <v>Georgina Thomson</v>
          </cell>
          <cell r="C49" t="str">
            <v>Team Kennet</v>
          </cell>
          <cell r="D49" t="str">
            <v>U13G</v>
          </cell>
          <cell r="F49">
            <v>207</v>
          </cell>
          <cell r="G49" t="str">
            <v>Connor Rapecki</v>
          </cell>
          <cell r="H49" t="str">
            <v>Slough Junior AC</v>
          </cell>
          <cell r="I49" t="str">
            <v>U13B</v>
          </cell>
        </row>
        <row r="50">
          <cell r="A50">
            <v>50</v>
          </cell>
          <cell r="B50" t="str">
            <v>Rebecca Thomson</v>
          </cell>
          <cell r="C50" t="str">
            <v>Team Kennet</v>
          </cell>
          <cell r="D50" t="str">
            <v>U13G</v>
          </cell>
          <cell r="F50">
            <v>208</v>
          </cell>
          <cell r="G50" t="str">
            <v>Ben Richards</v>
          </cell>
          <cell r="H50" t="str">
            <v>Reading AC</v>
          </cell>
          <cell r="I50" t="str">
            <v>U13B</v>
          </cell>
        </row>
        <row r="51">
          <cell r="A51">
            <v>51</v>
          </cell>
          <cell r="B51" t="str">
            <v>Lauren Watkins</v>
          </cell>
          <cell r="C51" t="str">
            <v>Bracknell AC</v>
          </cell>
          <cell r="D51" t="str">
            <v>U13G</v>
          </cell>
          <cell r="F51">
            <v>210</v>
          </cell>
          <cell r="G51" t="str">
            <v>Adam Ulhaq</v>
          </cell>
          <cell r="H51" t="str">
            <v>Maidenhead AC</v>
          </cell>
          <cell r="I51" t="str">
            <v>U13B</v>
          </cell>
        </row>
        <row r="52">
          <cell r="A52">
            <v>52</v>
          </cell>
          <cell r="B52" t="str">
            <v>Rosa Lawrence</v>
          </cell>
          <cell r="C52" t="str">
            <v>Team Kennet</v>
          </cell>
          <cell r="D52" t="str">
            <v>U17W</v>
          </cell>
          <cell r="F52">
            <v>211</v>
          </cell>
          <cell r="G52" t="str">
            <v>Gabriel Warley</v>
          </cell>
          <cell r="H52" t="str">
            <v>Team Kennet</v>
          </cell>
          <cell r="I52" t="str">
            <v>U13B</v>
          </cell>
        </row>
        <row r="53">
          <cell r="A53">
            <v>53</v>
          </cell>
          <cell r="B53" t="str">
            <v>Sophie Crumly</v>
          </cell>
          <cell r="C53" t="str">
            <v>Newbury AC</v>
          </cell>
          <cell r="D53" t="str">
            <v>SW</v>
          </cell>
          <cell r="F53">
            <v>212</v>
          </cell>
          <cell r="G53" t="str">
            <v>James West</v>
          </cell>
          <cell r="H53" t="str">
            <v>Reading AC</v>
          </cell>
          <cell r="I53" t="str">
            <v>U13B</v>
          </cell>
        </row>
        <row r="54">
          <cell r="A54">
            <v>54</v>
          </cell>
          <cell r="B54" t="str">
            <v>Emma Haley</v>
          </cell>
          <cell r="C54" t="str">
            <v>Radley AC</v>
          </cell>
          <cell r="D54" t="str">
            <v>SW</v>
          </cell>
          <cell r="F54">
            <v>219</v>
          </cell>
          <cell r="G54" t="str">
            <v>Alfie McGlennon</v>
          </cell>
          <cell r="H54" t="str">
            <v>Reading AC</v>
          </cell>
          <cell r="I54" t="str">
            <v>U15B</v>
          </cell>
        </row>
        <row r="55">
          <cell r="A55">
            <v>55</v>
          </cell>
          <cell r="B55" t="str">
            <v>Eva Barnett</v>
          </cell>
          <cell r="C55" t="str">
            <v>Slough Junior AC</v>
          </cell>
          <cell r="D55" t="str">
            <v>U13G</v>
          </cell>
          <cell r="F55">
            <v>223</v>
          </cell>
          <cell r="G55" t="str">
            <v>Oliver Moor</v>
          </cell>
          <cell r="H55" t="str">
            <v>Reading AC</v>
          </cell>
          <cell r="I55" t="str">
            <v>U15B</v>
          </cell>
        </row>
        <row r="56">
          <cell r="A56">
            <v>56</v>
          </cell>
          <cell r="B56" t="str">
            <v>Liliana Burn</v>
          </cell>
          <cell r="C56" t="str">
            <v>WSEH</v>
          </cell>
          <cell r="D56" t="str">
            <v>U13G</v>
          </cell>
          <cell r="F56">
            <v>224</v>
          </cell>
          <cell r="G56" t="str">
            <v>Matthew Raynor</v>
          </cell>
          <cell r="H56" t="str">
            <v>Reading AC</v>
          </cell>
          <cell r="I56" t="str">
            <v>U15B</v>
          </cell>
        </row>
        <row r="57">
          <cell r="A57">
            <v>57</v>
          </cell>
          <cell r="B57" t="str">
            <v>Lucy Dear</v>
          </cell>
          <cell r="C57" t="str">
            <v>Bracknell AC</v>
          </cell>
          <cell r="D57" t="str">
            <v>U13G</v>
          </cell>
          <cell r="F57">
            <v>226</v>
          </cell>
          <cell r="G57" t="str">
            <v>Ben Rollings</v>
          </cell>
          <cell r="H57" t="str">
            <v>Reading AC</v>
          </cell>
          <cell r="I57" t="str">
            <v>U15B</v>
          </cell>
        </row>
        <row r="58">
          <cell r="A58">
            <v>58</v>
          </cell>
          <cell r="B58" t="str">
            <v>Samaia Bonnie Dhir</v>
          </cell>
          <cell r="C58" t="str">
            <v>Reading AC</v>
          </cell>
          <cell r="D58" t="str">
            <v>U13G</v>
          </cell>
          <cell r="F58">
            <v>235</v>
          </cell>
          <cell r="G58" t="str">
            <v>Shaun Hudson</v>
          </cell>
          <cell r="H58" t="str">
            <v>WSEH</v>
          </cell>
          <cell r="I58" t="str">
            <v>U17M</v>
          </cell>
        </row>
        <row r="59">
          <cell r="A59">
            <v>59</v>
          </cell>
          <cell r="B59" t="str">
            <v>Neha Ghosalkar</v>
          </cell>
          <cell r="C59" t="str">
            <v>Slough Junior AC</v>
          </cell>
          <cell r="D59" t="str">
            <v>U13G</v>
          </cell>
          <cell r="F59">
            <v>239</v>
          </cell>
          <cell r="G59" t="str">
            <v>Harry Turner</v>
          </cell>
          <cell r="H59" t="str">
            <v>Cookham RC</v>
          </cell>
          <cell r="I59" t="str">
            <v>U17M</v>
          </cell>
        </row>
        <row r="60">
          <cell r="A60">
            <v>60</v>
          </cell>
          <cell r="B60" t="str">
            <v>Ellie Gilder</v>
          </cell>
          <cell r="C60" t="str">
            <v>Reading AC</v>
          </cell>
          <cell r="D60" t="str">
            <v>U13G</v>
          </cell>
        </row>
        <row r="61">
          <cell r="A61">
            <v>61</v>
          </cell>
          <cell r="B61" t="str">
            <v>Lucy Hall</v>
          </cell>
          <cell r="C61" t="str">
            <v>Bracknell AC</v>
          </cell>
          <cell r="D61" t="str">
            <v>U13G</v>
          </cell>
        </row>
        <row r="62">
          <cell r="A62">
            <v>62</v>
          </cell>
          <cell r="B62" t="str">
            <v>Olivia Hall</v>
          </cell>
          <cell r="C62" t="str">
            <v>Maidenhead AC</v>
          </cell>
          <cell r="D62" t="str">
            <v>U13G</v>
          </cell>
        </row>
        <row r="63">
          <cell r="A63">
            <v>63</v>
          </cell>
          <cell r="B63" t="str">
            <v>Zara Hogan</v>
          </cell>
          <cell r="C63" t="str">
            <v>Reading AC</v>
          </cell>
          <cell r="D63" t="str">
            <v>U13G</v>
          </cell>
        </row>
        <row r="64">
          <cell r="A64">
            <v>64</v>
          </cell>
          <cell r="B64" t="str">
            <v>Grace Huskinson</v>
          </cell>
          <cell r="C64" t="str">
            <v>Reading AC</v>
          </cell>
          <cell r="D64" t="str">
            <v>U13G</v>
          </cell>
        </row>
        <row r="65">
          <cell r="A65">
            <v>65</v>
          </cell>
          <cell r="B65" t="str">
            <v>Molly Jones</v>
          </cell>
          <cell r="C65" t="str">
            <v>Team Kennet</v>
          </cell>
          <cell r="D65" t="str">
            <v>U13G</v>
          </cell>
        </row>
        <row r="66">
          <cell r="A66">
            <v>66</v>
          </cell>
          <cell r="B66" t="str">
            <v>Romy Nolan</v>
          </cell>
          <cell r="C66" t="str">
            <v>Reading AC</v>
          </cell>
          <cell r="D66" t="str">
            <v>U13G</v>
          </cell>
        </row>
        <row r="67">
          <cell r="A67">
            <v>67</v>
          </cell>
          <cell r="B67" t="str">
            <v>Scarlett O'connor</v>
          </cell>
          <cell r="C67" t="str">
            <v>Newbury AC</v>
          </cell>
          <cell r="D67" t="str">
            <v>U13G</v>
          </cell>
        </row>
        <row r="68">
          <cell r="A68">
            <v>68</v>
          </cell>
          <cell r="B68" t="str">
            <v>Luci Robertson</v>
          </cell>
          <cell r="C68" t="str">
            <v>Newbury AC</v>
          </cell>
          <cell r="D68" t="str">
            <v>U13G</v>
          </cell>
        </row>
        <row r="69">
          <cell r="A69">
            <v>69</v>
          </cell>
          <cell r="B69" t="str">
            <v>Jessie Russell</v>
          </cell>
          <cell r="C69" t="str">
            <v>Reading AC</v>
          </cell>
          <cell r="D69" t="str">
            <v>U13G</v>
          </cell>
        </row>
        <row r="70">
          <cell r="A70">
            <v>70</v>
          </cell>
          <cell r="B70" t="str">
            <v>Havana Sale</v>
          </cell>
          <cell r="C70" t="str">
            <v>Maidenhead AC</v>
          </cell>
          <cell r="D70" t="str">
            <v>U13G</v>
          </cell>
        </row>
        <row r="71">
          <cell r="A71">
            <v>71</v>
          </cell>
          <cell r="B71" t="str">
            <v>Megan Sommerville-Bailey</v>
          </cell>
          <cell r="C71" t="str">
            <v>Reading AC</v>
          </cell>
          <cell r="D71" t="str">
            <v>U13G</v>
          </cell>
        </row>
        <row r="72">
          <cell r="A72">
            <v>72</v>
          </cell>
          <cell r="B72" t="str">
            <v>Hannah Stone</v>
          </cell>
          <cell r="C72" t="str">
            <v>Bracknell AC</v>
          </cell>
          <cell r="D72" t="str">
            <v>U13G</v>
          </cell>
        </row>
        <row r="73">
          <cell r="A73">
            <v>73</v>
          </cell>
          <cell r="B73" t="str">
            <v>Naomi Sutton</v>
          </cell>
          <cell r="C73" t="str">
            <v>Reading AC</v>
          </cell>
          <cell r="D73" t="str">
            <v>U13G</v>
          </cell>
        </row>
        <row r="74">
          <cell r="A74">
            <v>74</v>
          </cell>
          <cell r="B74" t="str">
            <v>Himmat Toor</v>
          </cell>
          <cell r="C74" t="str">
            <v>WSEH</v>
          </cell>
          <cell r="D74" t="str">
            <v>U13G</v>
          </cell>
        </row>
        <row r="75">
          <cell r="A75">
            <v>75</v>
          </cell>
          <cell r="B75" t="str">
            <v>Kirsty Treglown</v>
          </cell>
          <cell r="C75" t="str">
            <v>Reading AC</v>
          </cell>
          <cell r="D75" t="str">
            <v>U13G</v>
          </cell>
        </row>
        <row r="76">
          <cell r="A76">
            <v>76</v>
          </cell>
          <cell r="B76" t="str">
            <v>Abigail Woodford</v>
          </cell>
          <cell r="C76" t="str">
            <v>WSEH</v>
          </cell>
          <cell r="D76" t="str">
            <v>U13G</v>
          </cell>
        </row>
        <row r="77">
          <cell r="A77">
            <v>77</v>
          </cell>
          <cell r="B77" t="str">
            <v>Madison Foxcroft</v>
          </cell>
          <cell r="C77" t="str">
            <v>WSEH</v>
          </cell>
          <cell r="D77" t="str">
            <v>U15G</v>
          </cell>
        </row>
        <row r="78">
          <cell r="A78">
            <v>78</v>
          </cell>
          <cell r="B78" t="str">
            <v>Naomi Harris</v>
          </cell>
          <cell r="C78" t="str">
            <v>Reading AC</v>
          </cell>
          <cell r="D78" t="str">
            <v>U15G</v>
          </cell>
        </row>
        <row r="79">
          <cell r="A79">
            <v>79</v>
          </cell>
          <cell r="B79" t="str">
            <v>Susie Mair</v>
          </cell>
          <cell r="C79" t="str">
            <v>Bracknell AC</v>
          </cell>
          <cell r="D79" t="str">
            <v>U15G</v>
          </cell>
        </row>
        <row r="80">
          <cell r="A80">
            <v>80</v>
          </cell>
          <cell r="B80" t="str">
            <v>Anna Pettit</v>
          </cell>
          <cell r="C80" t="str">
            <v>Team Kennet</v>
          </cell>
          <cell r="D80" t="str">
            <v>U15G</v>
          </cell>
        </row>
        <row r="81">
          <cell r="A81">
            <v>81</v>
          </cell>
          <cell r="B81" t="str">
            <v>Izzy Fry</v>
          </cell>
          <cell r="C81" t="str">
            <v>Newbury AC</v>
          </cell>
          <cell r="D81" t="str">
            <v>U17W</v>
          </cell>
        </row>
        <row r="82">
          <cell r="A82">
            <v>82</v>
          </cell>
          <cell r="B82" t="str">
            <v>Suzie Liverseidge</v>
          </cell>
          <cell r="C82" t="str">
            <v>Bracknell AC</v>
          </cell>
          <cell r="D82" t="str">
            <v>U17W</v>
          </cell>
        </row>
        <row r="83">
          <cell r="A83">
            <v>83</v>
          </cell>
          <cell r="B83" t="str">
            <v>Sarah Holmes</v>
          </cell>
          <cell r="C83" t="str">
            <v>Reading AC</v>
          </cell>
          <cell r="D83" t="str">
            <v>SW</v>
          </cell>
        </row>
        <row r="84">
          <cell r="A84">
            <v>84</v>
          </cell>
          <cell r="B84" t="str">
            <v>Savannah Sands</v>
          </cell>
          <cell r="C84" t="str">
            <v>Slough Junior AC</v>
          </cell>
          <cell r="D84" t="str">
            <v>U13G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A134" sqref="A134:IV134"/>
    </sheetView>
  </sheetViews>
  <sheetFormatPr defaultColWidth="9.140625" defaultRowHeight="15"/>
  <cols>
    <col min="1" max="1" width="8.00390625" style="52" customWidth="1"/>
    <col min="2" max="2" width="4.28125" style="52" customWidth="1"/>
    <col min="3" max="3" width="22.421875" style="52" customWidth="1"/>
    <col min="4" max="4" width="39.00390625" style="52" bestFit="1" customWidth="1"/>
    <col min="5" max="5" width="6.8515625" style="52" bestFit="1" customWidth="1"/>
    <col min="6" max="6" width="6.140625" style="52" bestFit="1" customWidth="1"/>
  </cols>
  <sheetData>
    <row r="1" ht="14.25">
      <c r="A1" s="50" t="s">
        <v>55</v>
      </c>
    </row>
    <row r="2" spans="1:6" ht="14.25">
      <c r="A2" s="51" t="s">
        <v>1</v>
      </c>
      <c r="B2" s="49"/>
      <c r="C2" s="38"/>
      <c r="D2" s="38"/>
      <c r="E2" s="5"/>
      <c r="F2" s="47"/>
    </row>
    <row r="3" spans="1:6" ht="14.25">
      <c r="A3" s="51"/>
      <c r="B3" s="49"/>
      <c r="C3" s="38"/>
      <c r="D3" s="38"/>
      <c r="E3" s="5"/>
      <c r="F3" s="47"/>
    </row>
    <row r="4" spans="1:6" ht="14.25">
      <c r="A4" s="51"/>
      <c r="B4" s="49"/>
      <c r="C4" s="38"/>
      <c r="D4" s="38"/>
      <c r="E4" s="5"/>
      <c r="F4" s="47"/>
    </row>
    <row r="5" spans="1:6" ht="14.25">
      <c r="A5" s="53" t="s">
        <v>0</v>
      </c>
      <c r="B5" s="54" t="s">
        <v>2</v>
      </c>
      <c r="C5" s="38"/>
      <c r="D5" s="36" t="s">
        <v>3</v>
      </c>
      <c r="E5" s="5"/>
      <c r="F5" s="55">
        <v>10</v>
      </c>
    </row>
    <row r="6" spans="1:6" ht="14.25">
      <c r="A6" s="56"/>
      <c r="B6" s="54"/>
      <c r="C6" s="38"/>
      <c r="D6" s="15" t="s">
        <v>4</v>
      </c>
      <c r="E6" s="16" t="s">
        <v>5</v>
      </c>
      <c r="F6" s="57"/>
    </row>
    <row r="7" spans="1:7" ht="14.25">
      <c r="A7" s="58" t="s">
        <v>6</v>
      </c>
      <c r="B7" s="59" t="s">
        <v>7</v>
      </c>
      <c r="C7" s="40" t="s">
        <v>8</v>
      </c>
      <c r="D7" s="36" t="s">
        <v>9</v>
      </c>
      <c r="E7" s="25" t="s">
        <v>10</v>
      </c>
      <c r="F7" s="47"/>
      <c r="G7" s="1"/>
    </row>
    <row r="8" spans="1:7" ht="14.25">
      <c r="A8" s="48">
        <v>1</v>
      </c>
      <c r="B8" s="60">
        <v>60</v>
      </c>
      <c r="C8" s="61" t="str">
        <f>IF(OR($B8=0,$B8=""),"",VLOOKUP($B8,females,2,FALSE))</f>
        <v>Ellie Gilder</v>
      </c>
      <c r="D8" s="61" t="str">
        <f>IF(OR($B8=0,$B8=""),"",VLOOKUP($B8,females,3,FALSE))</f>
        <v>Reading AC</v>
      </c>
      <c r="E8" s="24">
        <v>10.7</v>
      </c>
      <c r="F8" s="47">
        <f>IF(E8="","",IF(E8&gt;F5,"","CBP"))</f>
      </c>
      <c r="G8" s="1" t="s">
        <v>0</v>
      </c>
    </row>
    <row r="9" spans="1:6" ht="14.25">
      <c r="A9" s="48">
        <v>2</v>
      </c>
      <c r="B9" s="60">
        <v>62</v>
      </c>
      <c r="C9" s="61" t="str">
        <f>IF(OR($B9=0,$B9=""),"",VLOOKUP($B9,females,2,FALSE))</f>
        <v>Olivia Hall</v>
      </c>
      <c r="D9" s="61" t="str">
        <f>IF(OR($B9=0,$B9=""),"",VLOOKUP($B9,females,3,FALSE))</f>
        <v>Maidenhead AC</v>
      </c>
      <c r="E9" s="24">
        <v>10.7</v>
      </c>
      <c r="F9" s="47"/>
    </row>
    <row r="10" spans="1:6" ht="14.25">
      <c r="A10" s="48">
        <v>3</v>
      </c>
      <c r="B10" s="60">
        <v>37</v>
      </c>
      <c r="C10" s="61" t="str">
        <f>IF(OR($B10=0,$B10=""),"",VLOOKUP($B10,females,2,FALSE))</f>
        <v>Isobel Kerslake</v>
      </c>
      <c r="D10" s="61" t="str">
        <f>IF(OR($B10=0,$B10=""),"",VLOOKUP($B10,females,3,FALSE))</f>
        <v>Team Kennet</v>
      </c>
      <c r="E10" s="24">
        <v>10.8</v>
      </c>
      <c r="F10" s="47"/>
    </row>
    <row r="11" spans="1:6" ht="14.25">
      <c r="A11" s="48">
        <v>4</v>
      </c>
      <c r="B11" s="60">
        <v>26</v>
      </c>
      <c r="C11" s="61" t="str">
        <f>IF(OR($B11=0,$B11=""),"",VLOOKUP($B11,females,2,FALSE))</f>
        <v>Chloe Collins</v>
      </c>
      <c r="D11" s="61" t="str">
        <f>IF(OR($B11=0,$B11=""),"",VLOOKUP($B11,females,3,FALSE))</f>
        <v>Team Kennet</v>
      </c>
      <c r="E11" s="24">
        <v>11.4</v>
      </c>
      <c r="F11" s="47"/>
    </row>
    <row r="12" spans="1:6" ht="14.25">
      <c r="A12" s="48">
        <v>5</v>
      </c>
      <c r="B12" s="60">
        <v>19</v>
      </c>
      <c r="C12" s="61" t="str">
        <f>IF(OR($B12=0,$B12=""),"",VLOOKUP($B12,females,2,FALSE))</f>
        <v>Lucy Griffiths</v>
      </c>
      <c r="D12" s="61" t="str">
        <f>IF(OR($B12=0,$B12=""),"",VLOOKUP($B12,females,3,FALSE))</f>
        <v>Bracknell AC</v>
      </c>
      <c r="E12" s="24">
        <v>11.6</v>
      </c>
      <c r="F12" s="47"/>
    </row>
    <row r="13" spans="1:6" ht="14.25">
      <c r="A13" s="48"/>
      <c r="B13" s="62"/>
      <c r="C13" s="61"/>
      <c r="D13" s="61"/>
      <c r="E13" s="63"/>
      <c r="F13" s="47"/>
    </row>
    <row r="14" spans="1:6" ht="14.25">
      <c r="A14" s="53" t="s">
        <v>0</v>
      </c>
      <c r="B14" s="54" t="s">
        <v>11</v>
      </c>
      <c r="C14" s="38"/>
      <c r="D14" s="36" t="s">
        <v>3</v>
      </c>
      <c r="E14" s="5"/>
      <c r="F14" s="55">
        <v>10</v>
      </c>
    </row>
    <row r="15" spans="1:6" ht="14.25">
      <c r="A15" s="56"/>
      <c r="B15" s="54"/>
      <c r="C15" s="38"/>
      <c r="D15" s="15" t="s">
        <v>4</v>
      </c>
      <c r="E15" s="16" t="s">
        <v>5</v>
      </c>
      <c r="F15" s="57"/>
    </row>
    <row r="16" spans="1:6" ht="14.25">
      <c r="A16" s="58" t="s">
        <v>6</v>
      </c>
      <c r="B16" s="59" t="s">
        <v>7</v>
      </c>
      <c r="C16" s="40" t="s">
        <v>8</v>
      </c>
      <c r="D16" s="36" t="s">
        <v>9</v>
      </c>
      <c r="E16" s="25" t="s">
        <v>10</v>
      </c>
      <c r="F16" s="47"/>
    </row>
    <row r="17" spans="1:7" ht="14.25">
      <c r="A17" s="48">
        <v>1</v>
      </c>
      <c r="B17" s="60">
        <v>72</v>
      </c>
      <c r="C17" s="61" t="str">
        <f>IF(OR($B17=0,$B17=""),"",VLOOKUP($B17,females,2,FALSE))</f>
        <v>Hannah Stone</v>
      </c>
      <c r="D17" s="61" t="str">
        <f>IF(OR($B17=0,$B17=""),"",VLOOKUP($B17,females,3,FALSE))</f>
        <v>Bracknell AC</v>
      </c>
      <c r="E17" s="24">
        <v>10.6</v>
      </c>
      <c r="F17" s="47">
        <f>IF(E17="","",IF(E17&gt;F14,"","CBP"))</f>
      </c>
      <c r="G17" s="1" t="s">
        <v>0</v>
      </c>
    </row>
    <row r="18" spans="1:6" ht="14.25">
      <c r="A18" s="48">
        <v>2</v>
      </c>
      <c r="B18" s="60">
        <v>69</v>
      </c>
      <c r="C18" s="61" t="str">
        <f>IF(OR($B18=0,$B18=""),"",VLOOKUP($B18,females,2,FALSE))</f>
        <v>Jessie Russell</v>
      </c>
      <c r="D18" s="61" t="str">
        <f>IF(OR($B18=0,$B18=""),"",VLOOKUP($B18,females,3,FALSE))</f>
        <v>Reading AC</v>
      </c>
      <c r="E18" s="24">
        <v>10.8</v>
      </c>
      <c r="F18" s="47"/>
    </row>
    <row r="19" spans="1:6" ht="14.25">
      <c r="A19" s="48">
        <v>3</v>
      </c>
      <c r="B19" s="60">
        <v>75</v>
      </c>
      <c r="C19" s="61" t="str">
        <f>IF(OR($B19=0,$B19=""),"",VLOOKUP($B19,females,2,FALSE))</f>
        <v>Kirsty Treglown</v>
      </c>
      <c r="D19" s="61" t="str">
        <f>IF(OR($B19=0,$B19=""),"",VLOOKUP($B19,females,3,FALSE))</f>
        <v>Reading AC</v>
      </c>
      <c r="E19" s="24">
        <v>11.1</v>
      </c>
      <c r="F19" s="47"/>
    </row>
    <row r="20" spans="1:6" ht="14.25">
      <c r="A20" s="48">
        <v>4</v>
      </c>
      <c r="B20" s="60">
        <v>17</v>
      </c>
      <c r="C20" s="61" t="str">
        <f>IF(OR($B20=0,$B20=""),"",VLOOKUP($B20,females,2,FALSE))</f>
        <v>Martha Garner</v>
      </c>
      <c r="D20" s="61" t="str">
        <f>IF(OR($B20=0,$B20=""),"",VLOOKUP($B20,females,3,FALSE))</f>
        <v>Cookham RC</v>
      </c>
      <c r="E20" s="24">
        <v>11.6</v>
      </c>
      <c r="F20" s="47"/>
    </row>
    <row r="21" spans="1:6" ht="14.25">
      <c r="A21" s="48">
        <v>5</v>
      </c>
      <c r="B21" s="60">
        <v>74</v>
      </c>
      <c r="C21" s="61" t="str">
        <f>IF(OR($B21=0,$B21=""),"",VLOOKUP($B21,females,2,FALSE))</f>
        <v>Himmat Toor</v>
      </c>
      <c r="D21" s="61" t="str">
        <f>IF(OR($B21=0,$B21=""),"",VLOOKUP($B21,females,3,FALSE))</f>
        <v>WSEH</v>
      </c>
      <c r="E21" s="24">
        <v>11.7</v>
      </c>
      <c r="F21" s="47"/>
    </row>
    <row r="22" spans="1:6" ht="14.25">
      <c r="A22" s="48"/>
      <c r="B22" s="60"/>
      <c r="C22" s="61"/>
      <c r="D22" s="61"/>
      <c r="E22" s="24"/>
      <c r="F22" s="47"/>
    </row>
    <row r="23" spans="1:6" ht="14.25">
      <c r="A23" s="53" t="s">
        <v>0</v>
      </c>
      <c r="B23" s="54" t="s">
        <v>12</v>
      </c>
      <c r="C23" s="38"/>
      <c r="D23" s="36" t="s">
        <v>3</v>
      </c>
      <c r="E23" s="5"/>
      <c r="F23" s="55">
        <v>10</v>
      </c>
    </row>
    <row r="24" spans="1:6" ht="14.25">
      <c r="A24" s="56"/>
      <c r="B24" s="54"/>
      <c r="C24" s="38"/>
      <c r="D24" s="15" t="s">
        <v>4</v>
      </c>
      <c r="E24" s="16" t="s">
        <v>5</v>
      </c>
      <c r="F24" s="57"/>
    </row>
    <row r="25" spans="1:6" ht="14.25">
      <c r="A25" s="58" t="s">
        <v>6</v>
      </c>
      <c r="B25" s="59" t="s">
        <v>7</v>
      </c>
      <c r="C25" s="40" t="s">
        <v>8</v>
      </c>
      <c r="D25" s="36" t="s">
        <v>9</v>
      </c>
      <c r="E25" s="25" t="s">
        <v>10</v>
      </c>
      <c r="F25" s="47"/>
    </row>
    <row r="26" spans="1:7" ht="14.25">
      <c r="A26" s="48">
        <v>1</v>
      </c>
      <c r="B26" s="60">
        <v>72</v>
      </c>
      <c r="C26" s="61" t="str">
        <f aca="true" t="shared" si="0" ref="C26:C31">IF(OR($B26=0,$B26=""),"",VLOOKUP($B26,females,2,FALSE))</f>
        <v>Hannah Stone</v>
      </c>
      <c r="D26" s="61" t="str">
        <f aca="true" t="shared" si="1" ref="D26:D31">IF(OR($B26=0,$B26=""),"",VLOOKUP($B26,females,3,FALSE))</f>
        <v>Bracknell AC</v>
      </c>
      <c r="E26" s="24">
        <v>10.5</v>
      </c>
      <c r="F26" s="47">
        <f>IF(E26="","",IF(E26&gt;F23,"","CBP"))</f>
      </c>
      <c r="G26" s="1" t="s">
        <v>0</v>
      </c>
    </row>
    <row r="27" spans="1:6" ht="14.25">
      <c r="A27" s="48">
        <v>2</v>
      </c>
      <c r="B27" s="60">
        <v>37</v>
      </c>
      <c r="C27" s="61" t="str">
        <f t="shared" si="0"/>
        <v>Isobel Kerslake</v>
      </c>
      <c r="D27" s="61" t="str">
        <f t="shared" si="1"/>
        <v>Team Kennet</v>
      </c>
      <c r="E27" s="24">
        <v>10.7</v>
      </c>
      <c r="F27" s="47"/>
    </row>
    <row r="28" spans="1:6" ht="14.25">
      <c r="A28" s="48">
        <v>3</v>
      </c>
      <c r="B28" s="60">
        <v>69</v>
      </c>
      <c r="C28" s="61" t="str">
        <f t="shared" si="0"/>
        <v>Jessie Russell</v>
      </c>
      <c r="D28" s="61" t="str">
        <f t="shared" si="1"/>
        <v>Reading AC</v>
      </c>
      <c r="E28" s="24">
        <v>10.8</v>
      </c>
      <c r="F28" s="47"/>
    </row>
    <row r="29" spans="1:6" ht="14.25">
      <c r="A29" s="48">
        <v>4</v>
      </c>
      <c r="B29" s="60">
        <v>62</v>
      </c>
      <c r="C29" s="61" t="str">
        <f t="shared" si="0"/>
        <v>Olivia Hall</v>
      </c>
      <c r="D29" s="61" t="str">
        <f t="shared" si="1"/>
        <v>Maidenhead AC</v>
      </c>
      <c r="E29" s="24">
        <v>10.8</v>
      </c>
      <c r="F29" s="47"/>
    </row>
    <row r="30" spans="1:6" ht="14.25">
      <c r="A30" s="48">
        <v>5</v>
      </c>
      <c r="B30" s="60">
        <v>60</v>
      </c>
      <c r="C30" s="61" t="str">
        <f t="shared" si="0"/>
        <v>Ellie Gilder</v>
      </c>
      <c r="D30" s="61" t="str">
        <f t="shared" si="1"/>
        <v>Reading AC</v>
      </c>
      <c r="E30" s="24">
        <v>10.9</v>
      </c>
      <c r="F30" s="47"/>
    </row>
    <row r="31" spans="1:6" ht="14.25">
      <c r="A31" s="48">
        <v>6</v>
      </c>
      <c r="B31" s="60">
        <v>75</v>
      </c>
      <c r="C31" s="61" t="str">
        <f t="shared" si="0"/>
        <v>Kirsty Treglown</v>
      </c>
      <c r="D31" s="61" t="str">
        <f t="shared" si="1"/>
        <v>Reading AC</v>
      </c>
      <c r="E31" s="24">
        <v>11</v>
      </c>
      <c r="F31" s="47"/>
    </row>
    <row r="32" spans="1:6" ht="14.25">
      <c r="A32" s="48"/>
      <c r="B32" s="60"/>
      <c r="C32" s="61"/>
      <c r="D32" s="61"/>
      <c r="E32" s="24"/>
      <c r="F32" s="47"/>
    </row>
    <row r="33" spans="1:6" ht="14.25">
      <c r="A33" s="53" t="s">
        <v>0</v>
      </c>
      <c r="B33" s="54" t="s">
        <v>13</v>
      </c>
      <c r="C33" s="38"/>
      <c r="D33" s="36" t="s">
        <v>14</v>
      </c>
      <c r="E33" s="5"/>
      <c r="F33" s="55">
        <v>19.2</v>
      </c>
    </row>
    <row r="34" spans="1:6" ht="14.25">
      <c r="A34" s="56"/>
      <c r="B34" s="54"/>
      <c r="C34" s="38"/>
      <c r="D34" s="15" t="s">
        <v>4</v>
      </c>
      <c r="E34" s="16" t="s">
        <v>5</v>
      </c>
      <c r="F34" s="57"/>
    </row>
    <row r="35" spans="1:6" ht="14.25">
      <c r="A35" s="58" t="s">
        <v>6</v>
      </c>
      <c r="B35" s="59" t="s">
        <v>7</v>
      </c>
      <c r="C35" s="40" t="s">
        <v>8</v>
      </c>
      <c r="D35" s="36" t="s">
        <v>9</v>
      </c>
      <c r="E35" s="25" t="s">
        <v>10</v>
      </c>
      <c r="F35" s="47"/>
    </row>
    <row r="36" spans="1:6" ht="14.25">
      <c r="A36" s="48">
        <v>1</v>
      </c>
      <c r="B36" s="60">
        <v>72</v>
      </c>
      <c r="C36" s="61" t="str">
        <f>IF(OR($B36=0,$B36=""),"",VLOOKUP($B36,females,2,FALSE))</f>
        <v>Hannah Stone</v>
      </c>
      <c r="D36" s="61" t="str">
        <f>IF(OR($B36=0,$B36=""),"",VLOOKUP($B36,females,3,FALSE))</f>
        <v>Bracknell AC</v>
      </c>
      <c r="E36" s="24">
        <v>20.8</v>
      </c>
      <c r="F36" s="47">
        <f>IF(E36="","",IF(E36&gt;F33,"","CBP"))</f>
      </c>
    </row>
    <row r="37" spans="1:6" ht="14.25">
      <c r="A37" s="48">
        <v>2</v>
      </c>
      <c r="B37" s="60">
        <v>75</v>
      </c>
      <c r="C37" s="61" t="str">
        <f>IF(OR($B37=0,$B37=""),"",VLOOKUP($B37,females,2,FALSE))</f>
        <v>Kirsty Treglown</v>
      </c>
      <c r="D37" s="61" t="str">
        <f>IF(OR($B37=0,$B37=""),"",VLOOKUP($B37,females,3,FALSE))</f>
        <v>Reading AC</v>
      </c>
      <c r="E37" s="24">
        <v>21.6</v>
      </c>
      <c r="F37" s="47"/>
    </row>
    <row r="38" spans="1:6" ht="14.25">
      <c r="A38" s="48">
        <v>3</v>
      </c>
      <c r="B38" s="60">
        <v>37</v>
      </c>
      <c r="C38" s="61" t="str">
        <f>IF(OR($B38=0,$B38=""),"",VLOOKUP($B38,females,2,FALSE))</f>
        <v>Isobel Kerslake</v>
      </c>
      <c r="D38" s="61" t="str">
        <f>IF(OR($B38=0,$B38=""),"",VLOOKUP($B38,females,3,FALSE))</f>
        <v>Team Kennet</v>
      </c>
      <c r="E38" s="24">
        <v>21.7</v>
      </c>
      <c r="F38" s="47"/>
    </row>
    <row r="39" spans="1:6" ht="14.25">
      <c r="A39" s="48">
        <v>4</v>
      </c>
      <c r="B39" s="60">
        <v>74</v>
      </c>
      <c r="C39" s="61" t="str">
        <f>IF(OR($B39=0,$B39=""),"",VLOOKUP($B39,females,2,FALSE))</f>
        <v>Himmat Toor</v>
      </c>
      <c r="D39" s="61" t="str">
        <f>IF(OR($B39=0,$B39=""),"",VLOOKUP($B39,females,3,FALSE))</f>
        <v>WSEH</v>
      </c>
      <c r="E39" s="24">
        <v>23.3</v>
      </c>
      <c r="F39" s="47"/>
    </row>
    <row r="40" spans="1:6" ht="14.25">
      <c r="A40" s="48">
        <v>5</v>
      </c>
      <c r="B40" s="60">
        <v>5</v>
      </c>
      <c r="C40" s="61" t="str">
        <f>IF(OR($B40=0,$B40=""),"",VLOOKUP($B40,females,2,FALSE))</f>
        <v>Cara Terry</v>
      </c>
      <c r="D40" s="61" t="str">
        <f>IF(OR($B40=0,$B40=""),"",VLOOKUP($B40,females,3,FALSE))</f>
        <v>Cookham RC</v>
      </c>
      <c r="E40" s="24">
        <v>24.5</v>
      </c>
      <c r="F40" s="47"/>
    </row>
    <row r="41" spans="1:6" ht="14.25">
      <c r="A41" s="48"/>
      <c r="B41" s="62"/>
      <c r="C41" s="64"/>
      <c r="D41" s="38"/>
      <c r="E41" s="24"/>
      <c r="F41" s="47"/>
    </row>
    <row r="42" spans="1:6" ht="14.25">
      <c r="A42" s="53" t="s">
        <v>0</v>
      </c>
      <c r="B42" s="54" t="s">
        <v>15</v>
      </c>
      <c r="C42" s="38"/>
      <c r="D42" s="36" t="s">
        <v>16</v>
      </c>
      <c r="E42" s="24"/>
      <c r="F42" s="55">
        <v>19.2</v>
      </c>
    </row>
    <row r="43" spans="1:6" ht="14.25">
      <c r="A43" s="56"/>
      <c r="B43" s="54"/>
      <c r="C43" s="38"/>
      <c r="D43" s="15" t="s">
        <v>4</v>
      </c>
      <c r="E43" s="16" t="s">
        <v>5</v>
      </c>
      <c r="F43" s="57"/>
    </row>
    <row r="44" spans="1:6" ht="14.25">
      <c r="A44" s="58" t="s">
        <v>6</v>
      </c>
      <c r="B44" s="59" t="s">
        <v>7</v>
      </c>
      <c r="C44" s="40" t="s">
        <v>8</v>
      </c>
      <c r="D44" s="36" t="s">
        <v>9</v>
      </c>
      <c r="E44" s="25" t="s">
        <v>10</v>
      </c>
      <c r="F44" s="47"/>
    </row>
    <row r="45" spans="1:6" ht="14.25">
      <c r="A45" s="48">
        <v>1</v>
      </c>
      <c r="B45" s="60">
        <v>69</v>
      </c>
      <c r="C45" s="61" t="str">
        <f>IF(OR($B45=0,$B45=""),"",VLOOKUP($B45,females,2,FALSE))</f>
        <v>Jessie Russell</v>
      </c>
      <c r="D45" s="61" t="str">
        <f>IF(OR($B45=0,$B45=""),"",VLOOKUP($B45,females,3,FALSE))</f>
        <v>Reading AC</v>
      </c>
      <c r="E45" s="24">
        <v>21.5</v>
      </c>
      <c r="F45" s="47">
        <f>IF(E45="","",IF(E45&gt;F42,"","CBP"))</f>
      </c>
    </row>
    <row r="46" spans="1:6" ht="14.25">
      <c r="A46" s="48">
        <v>2</v>
      </c>
      <c r="B46" s="60">
        <v>76</v>
      </c>
      <c r="C46" s="61" t="str">
        <f>IF(OR($B46=0,$B46=""),"",VLOOKUP($B46,females,2,FALSE))</f>
        <v>Abigail Woodford</v>
      </c>
      <c r="D46" s="61" t="str">
        <f>IF(OR($B46=0,$B46=""),"",VLOOKUP($B46,females,3,FALSE))</f>
        <v>WSEH</v>
      </c>
      <c r="E46" s="24">
        <v>21.9</v>
      </c>
      <c r="F46" s="47"/>
    </row>
    <row r="47" spans="1:6" ht="14.25">
      <c r="A47" s="48">
        <v>3</v>
      </c>
      <c r="B47" s="60">
        <v>51</v>
      </c>
      <c r="C47" s="61" t="str">
        <f>IF(OR($B47=0,$B47=""),"",VLOOKUP($B47,females,2,FALSE))</f>
        <v>Lauren Watkins</v>
      </c>
      <c r="D47" s="61" t="str">
        <f>IF(OR($B47=0,$B47=""),"",VLOOKUP($B47,females,3,FALSE))</f>
        <v>Bracknell AC</v>
      </c>
      <c r="E47" s="24">
        <v>23.2</v>
      </c>
      <c r="F47" s="47"/>
    </row>
    <row r="48" spans="1:6" ht="14.25">
      <c r="A48" s="48">
        <v>4</v>
      </c>
      <c r="B48" s="60">
        <v>70</v>
      </c>
      <c r="C48" s="61" t="str">
        <f>IF(OR($B48=0,$B48=""),"",VLOOKUP($B48,females,2,FALSE))</f>
        <v>Havana Sale</v>
      </c>
      <c r="D48" s="61" t="str">
        <f>IF(OR($B48=0,$B48=""),"",VLOOKUP($B48,females,3,FALSE))</f>
        <v>Maidenhead AC</v>
      </c>
      <c r="E48" s="24">
        <v>23.3</v>
      </c>
      <c r="F48" s="47"/>
    </row>
    <row r="49" spans="1:6" ht="14.25">
      <c r="A49" s="48"/>
      <c r="B49" s="60"/>
      <c r="C49" s="61"/>
      <c r="D49" s="61"/>
      <c r="E49" s="24"/>
      <c r="F49" s="47"/>
    </row>
    <row r="50" spans="1:6" ht="14.25">
      <c r="A50" s="53" t="s">
        <v>0</v>
      </c>
      <c r="B50" s="54" t="s">
        <v>17</v>
      </c>
      <c r="C50" s="38"/>
      <c r="D50" s="36" t="s">
        <v>16</v>
      </c>
      <c r="E50" s="24"/>
      <c r="F50" s="55">
        <v>19.2</v>
      </c>
    </row>
    <row r="51" spans="1:6" ht="14.25">
      <c r="A51" s="56"/>
      <c r="B51" s="54"/>
      <c r="C51" s="38"/>
      <c r="D51" s="15" t="s">
        <v>4</v>
      </c>
      <c r="E51" s="16" t="s">
        <v>5</v>
      </c>
      <c r="F51" s="57"/>
    </row>
    <row r="52" spans="1:6" ht="14.25">
      <c r="A52" s="58" t="s">
        <v>6</v>
      </c>
      <c r="B52" s="59" t="s">
        <v>7</v>
      </c>
      <c r="C52" s="40" t="s">
        <v>8</v>
      </c>
      <c r="D52" s="36" t="s">
        <v>9</v>
      </c>
      <c r="E52" s="25" t="s">
        <v>10</v>
      </c>
      <c r="F52" s="47"/>
    </row>
    <row r="53" spans="1:6" ht="14.25">
      <c r="A53" s="48">
        <v>1</v>
      </c>
      <c r="B53" s="60">
        <v>57</v>
      </c>
      <c r="C53" s="61" t="str">
        <f>IF(OR($B53=0,$B53=""),"",VLOOKUP($B53,females,2,FALSE))</f>
        <v>Lucy Dear</v>
      </c>
      <c r="D53" s="61" t="str">
        <f>IF(OR($B53=0,$B53=""),"",VLOOKUP($B53,females,3,FALSE))</f>
        <v>Bracknell AC</v>
      </c>
      <c r="E53" s="24">
        <v>21.9</v>
      </c>
      <c r="F53" s="47">
        <f>IF(E53="","",IF(E53&gt;F50,"","CBP"))</f>
      </c>
    </row>
    <row r="54" spans="1:6" ht="14.25">
      <c r="A54" s="48">
        <v>2</v>
      </c>
      <c r="B54" s="60">
        <v>26</v>
      </c>
      <c r="C54" s="61" t="str">
        <f>IF(OR($B54=0,$B54=""),"",VLOOKUP($B54,females,2,FALSE))</f>
        <v>Chloe Collins</v>
      </c>
      <c r="D54" s="61" t="str">
        <f>IF(OR($B54=0,$B54=""),"",VLOOKUP($B54,females,3,FALSE))</f>
        <v>Team Kennet</v>
      </c>
      <c r="E54" s="24">
        <v>22.2</v>
      </c>
      <c r="F54" s="47"/>
    </row>
    <row r="55" spans="1:6" ht="14.25">
      <c r="A55" s="48">
        <v>3</v>
      </c>
      <c r="B55" s="60">
        <v>17</v>
      </c>
      <c r="C55" s="61" t="str">
        <f>IF(OR($B55=0,$B55=""),"",VLOOKUP($B55,females,2,FALSE))</f>
        <v>Martha Garner</v>
      </c>
      <c r="D55" s="61" t="str">
        <f>IF(OR($B55=0,$B55=""),"",VLOOKUP($B55,females,3,FALSE))</f>
        <v>Cookham RC</v>
      </c>
      <c r="E55" s="24">
        <v>23.2</v>
      </c>
      <c r="F55" s="47"/>
    </row>
    <row r="56" spans="1:6" ht="14.25">
      <c r="A56" s="48">
        <v>4</v>
      </c>
      <c r="B56" s="60">
        <v>33</v>
      </c>
      <c r="C56" s="61" t="str">
        <f>IF(OR($B56=0,$B56=""),"",VLOOKUP($B56,females,2,FALSE))</f>
        <v>Jemima Davies</v>
      </c>
      <c r="D56" s="61" t="str">
        <f>IF(OR($B56=0,$B56=""),"",VLOOKUP($B56,females,3,FALSE))</f>
        <v>Bracknell AC</v>
      </c>
      <c r="E56" s="24">
        <v>23.3</v>
      </c>
      <c r="F56" s="47"/>
    </row>
    <row r="57" spans="1:6" ht="14.25">
      <c r="A57" s="48"/>
      <c r="B57" s="49"/>
      <c r="C57" s="61"/>
      <c r="D57" s="61"/>
      <c r="E57" s="24"/>
      <c r="F57" s="47"/>
    </row>
    <row r="58" spans="1:6" ht="14.25">
      <c r="A58" s="53" t="s">
        <v>0</v>
      </c>
      <c r="B58" s="54" t="s">
        <v>18</v>
      </c>
      <c r="C58" s="38"/>
      <c r="D58" s="36" t="s">
        <v>16</v>
      </c>
      <c r="E58" s="24"/>
      <c r="F58" s="55">
        <v>19.2</v>
      </c>
    </row>
    <row r="59" spans="1:6" ht="14.25">
      <c r="A59" s="56"/>
      <c r="B59" s="54"/>
      <c r="C59" s="38"/>
      <c r="D59" s="15" t="s">
        <v>4</v>
      </c>
      <c r="E59" s="16" t="s">
        <v>5</v>
      </c>
      <c r="F59" s="57"/>
    </row>
    <row r="60" spans="1:6" ht="14.25">
      <c r="A60" s="58" t="s">
        <v>6</v>
      </c>
      <c r="B60" s="59" t="s">
        <v>7</v>
      </c>
      <c r="C60" s="40" t="s">
        <v>8</v>
      </c>
      <c r="D60" s="36" t="s">
        <v>9</v>
      </c>
      <c r="E60" s="25" t="s">
        <v>10</v>
      </c>
      <c r="F60" s="47"/>
    </row>
    <row r="61" spans="1:6" ht="14.25">
      <c r="A61" s="48">
        <v>1</v>
      </c>
      <c r="B61" s="60">
        <v>72</v>
      </c>
      <c r="C61" s="61" t="str">
        <f aca="true" t="shared" si="2" ref="C61:C66">IF(OR($B61=0,$B61=""),"",VLOOKUP($B61,females,2,FALSE))</f>
        <v>Hannah Stone</v>
      </c>
      <c r="D61" s="61" t="str">
        <f aca="true" t="shared" si="3" ref="D61:D66">IF(OR($B61=0,$B61=""),"",VLOOKUP($B61,females,3,FALSE))</f>
        <v>Bracknell AC</v>
      </c>
      <c r="E61" s="24">
        <v>20.9</v>
      </c>
      <c r="F61" s="47">
        <f>IF(E61="","",IF(E61&gt;F58,"","CBP"))</f>
      </c>
    </row>
    <row r="62" spans="1:6" ht="14.25">
      <c r="A62" s="48">
        <v>2</v>
      </c>
      <c r="B62" s="60">
        <v>75</v>
      </c>
      <c r="C62" s="61" t="str">
        <f t="shared" si="2"/>
        <v>Kirsty Treglown</v>
      </c>
      <c r="D62" s="61" t="str">
        <f t="shared" si="3"/>
        <v>Reading AC</v>
      </c>
      <c r="E62" s="24">
        <v>21.5</v>
      </c>
      <c r="F62" s="47"/>
    </row>
    <row r="63" spans="1:6" ht="14.25">
      <c r="A63" s="48">
        <v>3</v>
      </c>
      <c r="B63" s="60">
        <v>69</v>
      </c>
      <c r="C63" s="61" t="str">
        <f t="shared" si="2"/>
        <v>Jessie Russell</v>
      </c>
      <c r="D63" s="61" t="str">
        <f t="shared" si="3"/>
        <v>Reading AC</v>
      </c>
      <c r="E63" s="24">
        <v>21.5</v>
      </c>
      <c r="F63" s="47"/>
    </row>
    <row r="64" spans="1:6" ht="14.25">
      <c r="A64" s="48">
        <v>4</v>
      </c>
      <c r="B64" s="60">
        <v>37</v>
      </c>
      <c r="C64" s="61" t="str">
        <f t="shared" si="2"/>
        <v>Isobel Kerslake</v>
      </c>
      <c r="D64" s="61" t="str">
        <f t="shared" si="3"/>
        <v>Team Kennet</v>
      </c>
      <c r="E64" s="24">
        <v>21.6</v>
      </c>
      <c r="F64" s="47"/>
    </row>
    <row r="65" spans="1:6" ht="14.25">
      <c r="A65" s="48">
        <v>5</v>
      </c>
      <c r="B65" s="60">
        <v>57</v>
      </c>
      <c r="C65" s="61" t="str">
        <f t="shared" si="2"/>
        <v>Lucy Dear</v>
      </c>
      <c r="D65" s="61" t="str">
        <f t="shared" si="3"/>
        <v>Bracknell AC</v>
      </c>
      <c r="E65" s="24">
        <v>21.7</v>
      </c>
      <c r="F65" s="47"/>
    </row>
    <row r="66" spans="1:6" ht="14.25">
      <c r="A66" s="48">
        <v>6</v>
      </c>
      <c r="B66" s="60">
        <v>76</v>
      </c>
      <c r="C66" s="61" t="str">
        <f t="shared" si="2"/>
        <v>Abigail Woodford</v>
      </c>
      <c r="D66" s="61" t="str">
        <f t="shared" si="3"/>
        <v>WSEH</v>
      </c>
      <c r="E66" s="24">
        <v>22.2</v>
      </c>
      <c r="F66" s="47"/>
    </row>
    <row r="67" spans="1:6" ht="14.25">
      <c r="A67" s="48"/>
      <c r="B67" s="49"/>
      <c r="C67" s="38"/>
      <c r="D67" s="38"/>
      <c r="E67" s="5"/>
      <c r="F67" s="47"/>
    </row>
    <row r="68" spans="1:6" ht="14.25">
      <c r="A68" s="53" t="s">
        <v>0</v>
      </c>
      <c r="B68" s="54" t="s">
        <v>19</v>
      </c>
      <c r="C68" s="38"/>
      <c r="D68" s="36" t="s">
        <v>20</v>
      </c>
      <c r="E68" s="24"/>
      <c r="F68" s="55" t="s">
        <v>21</v>
      </c>
    </row>
    <row r="69" spans="1:6" ht="14.25">
      <c r="A69" s="56"/>
      <c r="B69" s="54"/>
      <c r="C69" s="38"/>
      <c r="D69" s="15" t="s">
        <v>4</v>
      </c>
      <c r="E69" s="16" t="s">
        <v>0</v>
      </c>
      <c r="F69" s="57"/>
    </row>
    <row r="70" spans="1:7" ht="14.25">
      <c r="A70" s="58" t="s">
        <v>6</v>
      </c>
      <c r="B70" s="59" t="s">
        <v>7</v>
      </c>
      <c r="C70" s="40" t="s">
        <v>8</v>
      </c>
      <c r="D70" s="36" t="s">
        <v>9</v>
      </c>
      <c r="E70" s="25" t="s">
        <v>10</v>
      </c>
      <c r="F70" s="47"/>
      <c r="G70" s="1" t="s">
        <v>0</v>
      </c>
    </row>
    <row r="71" spans="1:7" ht="14.25">
      <c r="A71" s="48">
        <v>1</v>
      </c>
      <c r="B71" s="60">
        <v>9</v>
      </c>
      <c r="C71" s="61" t="str">
        <f aca="true" t="shared" si="4" ref="C71:C76">IF(OR($B71=0,$B71=""),"",VLOOKUP($B71,females,2,FALSE))</f>
        <v>Maisie Jeger</v>
      </c>
      <c r="D71" s="61" t="str">
        <f aca="true" t="shared" si="5" ref="D71:D76">IF(OR($B71=0,$B71=""),"",VLOOKUP($B71,females,3,FALSE))</f>
        <v>Southampton AC</v>
      </c>
      <c r="E71" s="24" t="s">
        <v>22</v>
      </c>
      <c r="F71" s="47" t="str">
        <f>IF(E71="","",IF(E71&gt;F68,"","CBP"))</f>
        <v>CBP</v>
      </c>
      <c r="G71" s="1" t="s">
        <v>0</v>
      </c>
    </row>
    <row r="72" spans="1:6" ht="14.25">
      <c r="A72" s="48">
        <v>2</v>
      </c>
      <c r="B72" s="60">
        <v>10</v>
      </c>
      <c r="C72" s="61" t="str">
        <f t="shared" si="4"/>
        <v>Kitty Mair</v>
      </c>
      <c r="D72" s="61" t="str">
        <f t="shared" si="5"/>
        <v>Bracknell AC</v>
      </c>
      <c r="E72" s="24" t="s">
        <v>23</v>
      </c>
      <c r="F72" s="47"/>
    </row>
    <row r="73" spans="1:6" ht="14.25">
      <c r="A73" s="48">
        <v>3</v>
      </c>
      <c r="B73" s="60">
        <v>2</v>
      </c>
      <c r="C73" s="61" t="str">
        <f t="shared" si="4"/>
        <v>Darcey Cooper</v>
      </c>
      <c r="D73" s="61" t="str">
        <f t="shared" si="5"/>
        <v>Bracknell AC</v>
      </c>
      <c r="E73" s="24" t="s">
        <v>24</v>
      </c>
      <c r="F73" s="47"/>
    </row>
    <row r="74" spans="1:6" ht="14.25">
      <c r="A74" s="48">
        <v>4</v>
      </c>
      <c r="B74" s="60">
        <v>20</v>
      </c>
      <c r="C74" s="61" t="str">
        <f t="shared" si="4"/>
        <v>Eloisa Harris</v>
      </c>
      <c r="D74" s="61" t="str">
        <f t="shared" si="5"/>
        <v>WSEH</v>
      </c>
      <c r="E74" s="24" t="s">
        <v>25</v>
      </c>
      <c r="F74" s="47"/>
    </row>
    <row r="75" spans="1:6" ht="14.25">
      <c r="A75" s="48">
        <v>5</v>
      </c>
      <c r="B75" s="60">
        <v>12</v>
      </c>
      <c r="C75" s="61" t="str">
        <f t="shared" si="4"/>
        <v>Imogen Tattersall</v>
      </c>
      <c r="D75" s="61" t="str">
        <f t="shared" si="5"/>
        <v>WSEH</v>
      </c>
      <c r="E75" s="31" t="s">
        <v>26</v>
      </c>
      <c r="F75" s="47"/>
    </row>
    <row r="76" spans="1:6" ht="14.25">
      <c r="A76" s="48">
        <v>6</v>
      </c>
      <c r="B76" s="60">
        <v>8</v>
      </c>
      <c r="C76" s="61" t="str">
        <f t="shared" si="4"/>
        <v>Jessica Hatch</v>
      </c>
      <c r="D76" s="61" t="str">
        <f t="shared" si="5"/>
        <v>Bracknell AC</v>
      </c>
      <c r="E76" s="31" t="s">
        <v>27</v>
      </c>
      <c r="F76" s="47"/>
    </row>
    <row r="77" spans="1:6" ht="14.25">
      <c r="A77" s="48">
        <v>7</v>
      </c>
      <c r="B77" s="62">
        <v>33</v>
      </c>
      <c r="C77" s="61" t="str">
        <f>IF(OR($B77=0,$B77=""),"",VLOOKUP($B77,females,2,FALSE))</f>
        <v>Jemima Davies</v>
      </c>
      <c r="D77" s="61" t="str">
        <f>IF(OR($B77=0,$B77=""),"",VLOOKUP($B77,females,3,FALSE))</f>
        <v>Bracknell AC</v>
      </c>
      <c r="E77" s="31" t="s">
        <v>28</v>
      </c>
      <c r="F77" s="47"/>
    </row>
    <row r="78" spans="1:6" ht="14.25">
      <c r="A78" s="48">
        <v>8</v>
      </c>
      <c r="B78" s="62">
        <v>70</v>
      </c>
      <c r="C78" s="61" t="str">
        <f>IF(OR($B78=0,$B78=""),"",VLOOKUP($B78,females,2,FALSE))</f>
        <v>Havana Sale</v>
      </c>
      <c r="D78" s="61" t="str">
        <f>IF(OR($B78=0,$B78=""),"",VLOOKUP($B78,females,3,FALSE))</f>
        <v>Maidenhead AC</v>
      </c>
      <c r="E78" s="31" t="s">
        <v>29</v>
      </c>
      <c r="F78" s="47"/>
    </row>
    <row r="79" spans="1:6" ht="14.25">
      <c r="A79" s="48"/>
      <c r="B79" s="62"/>
      <c r="C79" s="61"/>
      <c r="D79" s="61"/>
      <c r="E79" s="31"/>
      <c r="F79" s="47"/>
    </row>
    <row r="80" spans="1:6" ht="14.25">
      <c r="A80" s="53" t="s">
        <v>0</v>
      </c>
      <c r="B80" s="54" t="s">
        <v>30</v>
      </c>
      <c r="C80" s="38"/>
      <c r="D80" s="36" t="s">
        <v>31</v>
      </c>
      <c r="E80" s="24"/>
      <c r="F80" s="55" t="s">
        <v>32</v>
      </c>
    </row>
    <row r="81" spans="1:6" ht="14.25">
      <c r="A81" s="56"/>
      <c r="B81" s="54"/>
      <c r="C81" s="38"/>
      <c r="D81" s="15" t="s">
        <v>4</v>
      </c>
      <c r="E81" s="16" t="s">
        <v>0</v>
      </c>
      <c r="F81" s="57"/>
    </row>
    <row r="82" spans="1:7" ht="14.25">
      <c r="A82" s="58" t="s">
        <v>6</v>
      </c>
      <c r="B82" s="59" t="s">
        <v>7</v>
      </c>
      <c r="C82" s="40" t="s">
        <v>8</v>
      </c>
      <c r="D82" s="36" t="s">
        <v>9</v>
      </c>
      <c r="E82" s="25" t="s">
        <v>10</v>
      </c>
      <c r="F82" s="47"/>
      <c r="G82" s="1" t="s">
        <v>0</v>
      </c>
    </row>
    <row r="83" spans="1:7" ht="14.25">
      <c r="A83" s="48">
        <v>1</v>
      </c>
      <c r="B83" s="60">
        <v>28</v>
      </c>
      <c r="C83" s="61" t="str">
        <f aca="true" t="shared" si="6" ref="C83:C90">IF(OR($B83=0,$B83=""),"",VLOOKUP($B83,females,2,FALSE))</f>
        <v>Jasmine Young</v>
      </c>
      <c r="D83" s="61" t="str">
        <f aca="true" t="shared" si="7" ref="D83:D90">IF(OR($B83=0,$B83=""),"",VLOOKUP($B83,females,3,FALSE))</f>
        <v>WSEH</v>
      </c>
      <c r="E83" s="24" t="s">
        <v>33</v>
      </c>
      <c r="F83" s="47"/>
      <c r="G83" s="1" t="s">
        <v>0</v>
      </c>
    </row>
    <row r="84" spans="1:6" ht="14.25">
      <c r="A84" s="48">
        <v>2</v>
      </c>
      <c r="B84" s="60">
        <v>7</v>
      </c>
      <c r="C84" s="61" t="str">
        <f t="shared" si="6"/>
        <v>Nathalie Camp</v>
      </c>
      <c r="D84" s="61" t="str">
        <f t="shared" si="7"/>
        <v>Bracknell AC</v>
      </c>
      <c r="E84" s="24" t="s">
        <v>34</v>
      </c>
      <c r="F84" s="47"/>
    </row>
    <row r="85" spans="1:6" ht="14.25">
      <c r="A85" s="48">
        <v>3</v>
      </c>
      <c r="B85" s="60">
        <v>68</v>
      </c>
      <c r="C85" s="61" t="str">
        <f t="shared" si="6"/>
        <v>Luci Robertson</v>
      </c>
      <c r="D85" s="61" t="str">
        <f t="shared" si="7"/>
        <v>Newbury AC</v>
      </c>
      <c r="E85" s="24" t="s">
        <v>35</v>
      </c>
      <c r="F85" s="47"/>
    </row>
    <row r="86" spans="1:6" ht="14.25">
      <c r="A86" s="48">
        <v>4</v>
      </c>
      <c r="B86" s="60">
        <v>61</v>
      </c>
      <c r="C86" s="61" t="str">
        <f t="shared" si="6"/>
        <v>Lucy Hall</v>
      </c>
      <c r="D86" s="61" t="str">
        <f t="shared" si="7"/>
        <v>Bracknell AC</v>
      </c>
      <c r="E86" s="24" t="s">
        <v>36</v>
      </c>
      <c r="F86" s="47"/>
    </row>
    <row r="87" spans="1:6" ht="14.25">
      <c r="A87" s="48">
        <v>5</v>
      </c>
      <c r="B87" s="49">
        <v>32</v>
      </c>
      <c r="C87" s="61" t="str">
        <f t="shared" si="6"/>
        <v>Sophie Cheeseman</v>
      </c>
      <c r="D87" s="61" t="str">
        <f t="shared" si="7"/>
        <v>Team Kennet</v>
      </c>
      <c r="E87" s="31" t="s">
        <v>37</v>
      </c>
      <c r="F87" s="47"/>
    </row>
    <row r="88" spans="1:6" ht="14.25">
      <c r="A88" s="48">
        <v>6</v>
      </c>
      <c r="B88" s="60">
        <v>49</v>
      </c>
      <c r="C88" s="61" t="str">
        <f t="shared" si="6"/>
        <v>Georgina Thomson</v>
      </c>
      <c r="D88" s="61" t="str">
        <f t="shared" si="7"/>
        <v>Team Kennet</v>
      </c>
      <c r="E88" s="31" t="s">
        <v>38</v>
      </c>
      <c r="F88" s="47"/>
    </row>
    <row r="89" spans="1:6" ht="14.25">
      <c r="A89" s="48">
        <v>7</v>
      </c>
      <c r="B89" s="62">
        <v>16</v>
      </c>
      <c r="C89" s="61" t="str">
        <f t="shared" si="6"/>
        <v>Francesca Blackwell</v>
      </c>
      <c r="D89" s="61" t="str">
        <f t="shared" si="7"/>
        <v>Bracknell AC</v>
      </c>
      <c r="E89" s="31" t="s">
        <v>39</v>
      </c>
      <c r="F89" s="47"/>
    </row>
    <row r="90" spans="1:6" ht="14.25">
      <c r="A90" s="48">
        <v>8</v>
      </c>
      <c r="B90" s="62">
        <v>59</v>
      </c>
      <c r="C90" s="61" t="str">
        <f t="shared" si="6"/>
        <v>Neha Ghosalkar</v>
      </c>
      <c r="D90" s="61" t="str">
        <f t="shared" si="7"/>
        <v>Slough Junior AC</v>
      </c>
      <c r="E90" s="31" t="s">
        <v>40</v>
      </c>
      <c r="F90" s="47"/>
    </row>
    <row r="91" spans="1:6" ht="14.25">
      <c r="A91" s="48"/>
      <c r="B91" s="62"/>
      <c r="C91" s="61"/>
      <c r="D91" s="61"/>
      <c r="E91" s="5"/>
      <c r="F91" s="47"/>
    </row>
    <row r="92" spans="1:6" ht="14.25">
      <c r="A92" s="53" t="s">
        <v>0</v>
      </c>
      <c r="B92" s="54" t="s">
        <v>41</v>
      </c>
      <c r="C92" s="38"/>
      <c r="D92" s="36" t="s">
        <v>42</v>
      </c>
      <c r="E92" s="5"/>
      <c r="F92" s="55">
        <v>11.3</v>
      </c>
    </row>
    <row r="93" spans="1:6" ht="14.25">
      <c r="A93" s="56"/>
      <c r="B93" s="54"/>
      <c r="C93" s="38"/>
      <c r="D93" s="15" t="s">
        <v>4</v>
      </c>
      <c r="E93" s="16" t="s">
        <v>5</v>
      </c>
      <c r="F93" s="57"/>
    </row>
    <row r="94" spans="1:6" ht="14.25">
      <c r="A94" s="58" t="s">
        <v>6</v>
      </c>
      <c r="B94" s="59" t="s">
        <v>7</v>
      </c>
      <c r="C94" s="40" t="s">
        <v>8</v>
      </c>
      <c r="D94" s="36" t="s">
        <v>9</v>
      </c>
      <c r="E94" s="25" t="s">
        <v>10</v>
      </c>
      <c r="F94" s="47"/>
    </row>
    <row r="95" spans="1:6" ht="14.25">
      <c r="A95" s="48">
        <v>1</v>
      </c>
      <c r="B95" s="60">
        <v>35</v>
      </c>
      <c r="C95" s="61" t="str">
        <f aca="true" t="shared" si="8" ref="C95:C102">IF(OR($B95=0,$B95=""),"",VLOOKUP($B95,females,2,FALSE))</f>
        <v>Lucy Gryce</v>
      </c>
      <c r="D95" s="61" t="str">
        <f aca="true" t="shared" si="9" ref="D95:D102">IF(OR($B95=0,$B95=""),"",VLOOKUP($B95,females,3,FALSE))</f>
        <v>Slough Juniors AC</v>
      </c>
      <c r="E95" s="24">
        <v>11.7</v>
      </c>
      <c r="F95" s="47">
        <f>IF(E95="","",IF(E95&gt;F92,"","CBP"))</f>
      </c>
    </row>
    <row r="96" spans="1:6" ht="14.25">
      <c r="A96" s="48">
        <v>2</v>
      </c>
      <c r="B96" s="60">
        <v>4</v>
      </c>
      <c r="C96" s="61" t="str">
        <f t="shared" si="8"/>
        <v>Lauren Mulliner</v>
      </c>
      <c r="D96" s="61" t="str">
        <f t="shared" si="9"/>
        <v>Bracknell AC</v>
      </c>
      <c r="E96" s="24">
        <v>11.9</v>
      </c>
      <c r="F96" s="47"/>
    </row>
    <row r="97" spans="1:6" ht="14.25">
      <c r="A97" s="48">
        <v>3</v>
      </c>
      <c r="B97" s="60">
        <v>51</v>
      </c>
      <c r="C97" s="61" t="str">
        <f t="shared" si="8"/>
        <v>Lauren Watkins</v>
      </c>
      <c r="D97" s="61" t="str">
        <f t="shared" si="9"/>
        <v>Bracknell AC</v>
      </c>
      <c r="E97" s="24">
        <v>12.2</v>
      </c>
      <c r="F97" s="65"/>
    </row>
    <row r="98" spans="1:6" ht="14.25">
      <c r="A98" s="48">
        <v>4</v>
      </c>
      <c r="B98" s="60">
        <v>21</v>
      </c>
      <c r="C98" s="61" t="str">
        <f t="shared" si="8"/>
        <v>Ellen Hill</v>
      </c>
      <c r="D98" s="61" t="str">
        <f t="shared" si="9"/>
        <v>Newbury AC</v>
      </c>
      <c r="E98" s="24">
        <v>13</v>
      </c>
      <c r="F98" s="47"/>
    </row>
    <row r="99" spans="1:6" ht="14.25">
      <c r="A99" s="48">
        <v>5</v>
      </c>
      <c r="B99" s="60">
        <v>76</v>
      </c>
      <c r="C99" s="61" t="str">
        <f t="shared" si="8"/>
        <v>Abigail Woodford</v>
      </c>
      <c r="D99" s="61" t="str">
        <f t="shared" si="9"/>
        <v>WSEH</v>
      </c>
      <c r="E99" s="24">
        <v>13.1</v>
      </c>
      <c r="F99" s="47"/>
    </row>
    <row r="100" spans="1:6" ht="14.25">
      <c r="A100" s="48">
        <v>6</v>
      </c>
      <c r="B100" s="60">
        <v>67</v>
      </c>
      <c r="C100" s="61" t="str">
        <f t="shared" si="8"/>
        <v>Scarlett O'connor</v>
      </c>
      <c r="D100" s="61" t="str">
        <f t="shared" si="9"/>
        <v>Newbury AC</v>
      </c>
      <c r="E100" s="24">
        <v>13.9</v>
      </c>
      <c r="F100" s="47"/>
    </row>
    <row r="101" spans="1:6" ht="14.25">
      <c r="A101" s="48">
        <v>7</v>
      </c>
      <c r="B101" s="60">
        <v>8</v>
      </c>
      <c r="C101" s="61" t="str">
        <f t="shared" si="8"/>
        <v>Jessica Hatch</v>
      </c>
      <c r="D101" s="61" t="str">
        <f t="shared" si="9"/>
        <v>Bracknell AC</v>
      </c>
      <c r="E101" s="24">
        <v>14.3</v>
      </c>
      <c r="F101" s="47"/>
    </row>
    <row r="102" spans="1:6" ht="14.25">
      <c r="A102" s="48">
        <v>8</v>
      </c>
      <c r="B102" s="60">
        <v>64</v>
      </c>
      <c r="C102" s="61" t="str">
        <f t="shared" si="8"/>
        <v>Grace Huskinson</v>
      </c>
      <c r="D102" s="61" t="str">
        <f t="shared" si="9"/>
        <v>Reading AC</v>
      </c>
      <c r="E102" s="24">
        <v>15.5</v>
      </c>
      <c r="F102" s="47"/>
    </row>
    <row r="103" spans="1:6" ht="14.25">
      <c r="A103" s="48"/>
      <c r="B103" s="60"/>
      <c r="C103" s="61"/>
      <c r="D103" s="61"/>
      <c r="E103" s="24"/>
      <c r="F103" s="47"/>
    </row>
    <row r="104" spans="1:6" ht="14.25">
      <c r="A104" s="48"/>
      <c r="B104" s="54" t="s">
        <v>43</v>
      </c>
      <c r="C104" s="61"/>
      <c r="D104" s="61"/>
      <c r="E104" s="24"/>
      <c r="F104" s="47"/>
    </row>
    <row r="105" spans="1:6" ht="14.25">
      <c r="A105" s="48">
        <v>1</v>
      </c>
      <c r="B105" s="62"/>
      <c r="C105" s="64" t="s">
        <v>44</v>
      </c>
      <c r="D105" s="38"/>
      <c r="E105" s="24">
        <v>58.6</v>
      </c>
      <c r="F105" s="47"/>
    </row>
    <row r="106" spans="1:6" ht="14.25">
      <c r="A106" s="48"/>
      <c r="B106" s="66"/>
      <c r="C106" s="61"/>
      <c r="D106" s="61"/>
      <c r="E106" s="67"/>
      <c r="F106" s="47"/>
    </row>
    <row r="107" spans="1:6" ht="14.25">
      <c r="A107" s="68" t="s">
        <v>0</v>
      </c>
      <c r="B107" s="69" t="s">
        <v>45</v>
      </c>
      <c r="C107" s="38"/>
      <c r="D107" s="36" t="s">
        <v>42</v>
      </c>
      <c r="E107" s="70"/>
      <c r="F107" s="57">
        <v>10.92</v>
      </c>
    </row>
    <row r="108" spans="1:6" ht="14.25">
      <c r="A108" s="58" t="s">
        <v>6</v>
      </c>
      <c r="B108" s="71" t="s">
        <v>7</v>
      </c>
      <c r="C108" s="40" t="s">
        <v>8</v>
      </c>
      <c r="D108" s="36" t="s">
        <v>9</v>
      </c>
      <c r="E108" s="41" t="s">
        <v>10</v>
      </c>
      <c r="F108" s="47"/>
    </row>
    <row r="109" spans="1:7" ht="14.25">
      <c r="A109" s="48">
        <v>1</v>
      </c>
      <c r="B109" s="60">
        <v>27</v>
      </c>
      <c r="C109" s="61" t="str">
        <f aca="true" t="shared" si="10" ref="C109:C114">IF(OR($B109=0,$B109=""),"",VLOOKUP($B109,females,2,FALSE))</f>
        <v>Lucy James</v>
      </c>
      <c r="D109" s="61" t="str">
        <f aca="true" t="shared" si="11" ref="D109:D114">IF(OR($B109=0,$B109=""),"",VLOOKUP($B109,females,3,FALSE))</f>
        <v>Bracknell AC</v>
      </c>
      <c r="E109" s="5">
        <v>8.88</v>
      </c>
      <c r="F109" s="47" t="s">
        <v>0</v>
      </c>
      <c r="G109" s="1" t="s">
        <v>0</v>
      </c>
    </row>
    <row r="110" spans="1:6" ht="14.25">
      <c r="A110" s="48">
        <v>2</v>
      </c>
      <c r="B110" s="60">
        <v>22</v>
      </c>
      <c r="C110" s="61" t="str">
        <f t="shared" si="10"/>
        <v>Gabby Powell</v>
      </c>
      <c r="D110" s="61" t="str">
        <f t="shared" si="11"/>
        <v>Maidenhead AC</v>
      </c>
      <c r="E110" s="5">
        <v>8.85</v>
      </c>
      <c r="F110" s="47"/>
    </row>
    <row r="111" spans="1:6" ht="14.25">
      <c r="A111" s="48">
        <v>3</v>
      </c>
      <c r="B111" s="60">
        <v>9</v>
      </c>
      <c r="C111" s="61" t="str">
        <f t="shared" si="10"/>
        <v>Maisie Jeger</v>
      </c>
      <c r="D111" s="61" t="str">
        <f t="shared" si="11"/>
        <v>Southampton AC</v>
      </c>
      <c r="E111" s="5">
        <v>8.71</v>
      </c>
      <c r="F111" s="47"/>
    </row>
    <row r="112" spans="1:6" ht="14.25">
      <c r="A112" s="48">
        <v>4</v>
      </c>
      <c r="B112" s="60">
        <v>35</v>
      </c>
      <c r="C112" s="61" t="str">
        <f t="shared" si="10"/>
        <v>Lucy Gryce</v>
      </c>
      <c r="D112" s="61" t="str">
        <f t="shared" si="11"/>
        <v>Slough Juniors AC</v>
      </c>
      <c r="E112" s="5">
        <v>8.69</v>
      </c>
      <c r="F112" s="47"/>
    </row>
    <row r="113" spans="1:6" ht="14.25">
      <c r="A113" s="48">
        <v>5</v>
      </c>
      <c r="B113" s="60">
        <v>40</v>
      </c>
      <c r="C113" s="61" t="str">
        <f t="shared" si="10"/>
        <v>Sophie Wheadon</v>
      </c>
      <c r="D113" s="61" t="str">
        <f t="shared" si="11"/>
        <v>Team Kennet</v>
      </c>
      <c r="E113" s="5">
        <v>7.5</v>
      </c>
      <c r="F113" s="47"/>
    </row>
    <row r="114" spans="1:6" ht="14.25">
      <c r="A114" s="48">
        <v>6</v>
      </c>
      <c r="B114" s="72">
        <v>26</v>
      </c>
      <c r="C114" s="61" t="str">
        <f t="shared" si="10"/>
        <v>Chloe Collins</v>
      </c>
      <c r="D114" s="61" t="str">
        <f t="shared" si="11"/>
        <v>Team Kennet</v>
      </c>
      <c r="E114" s="70">
        <v>6.97</v>
      </c>
      <c r="F114" s="47"/>
    </row>
    <row r="115" spans="1:6" ht="14.25">
      <c r="A115" s="48">
        <v>7</v>
      </c>
      <c r="B115" s="60">
        <v>23</v>
      </c>
      <c r="C115" s="61" t="str">
        <f>IF(OR($B115=0,$B115=""),"",VLOOKUP($B115,females,2,FALSE))</f>
        <v>Olivia Saunders</v>
      </c>
      <c r="D115" s="61" t="str">
        <f>IF(OR($B115=0,$B115=""),"",VLOOKUP($B115,females,3,FALSE))</f>
        <v>Reading AC</v>
      </c>
      <c r="E115" s="5">
        <v>6.71</v>
      </c>
      <c r="F115" s="47"/>
    </row>
    <row r="116" spans="1:6" ht="14.25">
      <c r="A116" s="48"/>
      <c r="B116" s="72"/>
      <c r="C116" s="61"/>
      <c r="D116" s="61"/>
      <c r="E116" s="70"/>
      <c r="F116" s="47"/>
    </row>
    <row r="117" spans="1:6" ht="14.25">
      <c r="A117" s="68" t="s">
        <v>0</v>
      </c>
      <c r="B117" s="69" t="s">
        <v>46</v>
      </c>
      <c r="C117" s="38"/>
      <c r="D117" s="36" t="s">
        <v>47</v>
      </c>
      <c r="E117" s="70"/>
      <c r="F117" s="57">
        <v>30.03</v>
      </c>
    </row>
    <row r="118" spans="1:6" ht="14.25">
      <c r="A118" s="58" t="s">
        <v>6</v>
      </c>
      <c r="B118" s="71" t="s">
        <v>7</v>
      </c>
      <c r="C118" s="40" t="s">
        <v>8</v>
      </c>
      <c r="D118" s="36" t="s">
        <v>9</v>
      </c>
      <c r="E118" s="41" t="s">
        <v>10</v>
      </c>
      <c r="F118" s="47"/>
    </row>
    <row r="119" spans="1:7" ht="14.25">
      <c r="A119" s="48">
        <v>1</v>
      </c>
      <c r="B119" s="60">
        <v>27</v>
      </c>
      <c r="C119" s="61" t="str">
        <f aca="true" t="shared" si="12" ref="C119:C125">IF(OR($B119=0,$B119=""),"",VLOOKUP($B119,females,2,FALSE))</f>
        <v>Lucy James</v>
      </c>
      <c r="D119" s="61" t="str">
        <f aca="true" t="shared" si="13" ref="D119:D125">IF(OR($B119=0,$B119=""),"",VLOOKUP($B119,females,3,FALSE))</f>
        <v>Bracknell AC</v>
      </c>
      <c r="E119" s="5">
        <v>31.63</v>
      </c>
      <c r="F119" s="47" t="s">
        <v>48</v>
      </c>
      <c r="G119" s="1" t="s">
        <v>0</v>
      </c>
    </row>
    <row r="120" spans="1:6" ht="14.25">
      <c r="A120" s="48">
        <v>2</v>
      </c>
      <c r="B120" s="60">
        <v>56</v>
      </c>
      <c r="C120" s="61" t="str">
        <f t="shared" si="12"/>
        <v>Liliana Burn</v>
      </c>
      <c r="D120" s="61" t="str">
        <f t="shared" si="13"/>
        <v>WSEH</v>
      </c>
      <c r="E120" s="5">
        <v>25.89</v>
      </c>
      <c r="F120" s="47"/>
    </row>
    <row r="121" spans="1:6" ht="14.25">
      <c r="A121" s="48">
        <v>3</v>
      </c>
      <c r="B121" s="60">
        <v>22</v>
      </c>
      <c r="C121" s="61" t="str">
        <f t="shared" si="12"/>
        <v>Gabby Powell</v>
      </c>
      <c r="D121" s="61" t="str">
        <f t="shared" si="13"/>
        <v>Maidenhead AC</v>
      </c>
      <c r="E121" s="5">
        <v>25.29</v>
      </c>
      <c r="F121" s="47"/>
    </row>
    <row r="122" spans="1:6" ht="14.25">
      <c r="A122" s="48">
        <v>4</v>
      </c>
      <c r="B122" s="60">
        <v>40</v>
      </c>
      <c r="C122" s="61" t="str">
        <f t="shared" si="12"/>
        <v>Sophie Wheadon</v>
      </c>
      <c r="D122" s="61" t="str">
        <f t="shared" si="13"/>
        <v>Team Kennet</v>
      </c>
      <c r="E122" s="5">
        <v>21.24</v>
      </c>
      <c r="F122" s="47"/>
    </row>
    <row r="123" spans="1:6" ht="14.25">
      <c r="A123" s="48">
        <v>5</v>
      </c>
      <c r="B123" s="60">
        <v>23</v>
      </c>
      <c r="C123" s="61" t="str">
        <f t="shared" si="12"/>
        <v>Olivia Saunders</v>
      </c>
      <c r="D123" s="61" t="str">
        <f t="shared" si="13"/>
        <v>Reading AC</v>
      </c>
      <c r="E123" s="5">
        <v>20.63</v>
      </c>
      <c r="F123" s="47"/>
    </row>
    <row r="124" spans="1:6" ht="14.25">
      <c r="A124" s="48">
        <v>6</v>
      </c>
      <c r="B124" s="60">
        <v>57</v>
      </c>
      <c r="C124" s="61" t="str">
        <f t="shared" si="12"/>
        <v>Lucy Dear</v>
      </c>
      <c r="D124" s="61" t="str">
        <f t="shared" si="13"/>
        <v>Bracknell AC</v>
      </c>
      <c r="E124" s="5">
        <v>19.06</v>
      </c>
      <c r="F124" s="47"/>
    </row>
    <row r="125" spans="1:6" ht="14.25">
      <c r="A125" s="48">
        <v>7</v>
      </c>
      <c r="B125" s="60">
        <v>47</v>
      </c>
      <c r="C125" s="61" t="str">
        <f t="shared" si="12"/>
        <v>Poppy Bladon</v>
      </c>
      <c r="D125" s="61" t="str">
        <f t="shared" si="13"/>
        <v>Team Kennet</v>
      </c>
      <c r="E125" s="5">
        <v>15.85</v>
      </c>
      <c r="F125" s="47"/>
    </row>
    <row r="126" spans="1:6" ht="14.25">
      <c r="A126" s="48"/>
      <c r="B126" s="72"/>
      <c r="C126" s="38"/>
      <c r="D126" s="38"/>
      <c r="E126" s="70"/>
      <c r="F126" s="47"/>
    </row>
    <row r="127" spans="1:6" ht="14.25">
      <c r="A127" s="68" t="s">
        <v>0</v>
      </c>
      <c r="B127" s="69" t="s">
        <v>49</v>
      </c>
      <c r="C127" s="38"/>
      <c r="D127" s="36" t="s">
        <v>50</v>
      </c>
      <c r="E127" s="70"/>
      <c r="F127" s="57">
        <v>32.79</v>
      </c>
    </row>
    <row r="128" spans="1:6" ht="14.25">
      <c r="A128" s="58" t="s">
        <v>6</v>
      </c>
      <c r="B128" s="71" t="s">
        <v>7</v>
      </c>
      <c r="C128" s="40" t="s">
        <v>8</v>
      </c>
      <c r="D128" s="36" t="s">
        <v>9</v>
      </c>
      <c r="E128" s="41" t="s">
        <v>10</v>
      </c>
      <c r="F128" s="47"/>
    </row>
    <row r="129" spans="1:7" ht="14.25">
      <c r="A129" s="48">
        <v>1</v>
      </c>
      <c r="B129" s="60">
        <v>68</v>
      </c>
      <c r="C129" s="61" t="str">
        <f>IF(OR($B129=0,$B129=""),"",VLOOKUP($B129,females,2,FALSE))</f>
        <v>Luci Robertson</v>
      </c>
      <c r="D129" s="61" t="str">
        <f>IF(OR($B129=0,$B129=""),"",VLOOKUP($B129,females,3,FALSE))</f>
        <v>Newbury AC</v>
      </c>
      <c r="E129" s="5">
        <v>24.35</v>
      </c>
      <c r="F129" s="73" t="s">
        <v>0</v>
      </c>
      <c r="G129" s="1" t="s">
        <v>0</v>
      </c>
    </row>
    <row r="130" spans="1:6" ht="14.25">
      <c r="A130" s="48">
        <v>2</v>
      </c>
      <c r="B130" s="60">
        <v>40</v>
      </c>
      <c r="C130" s="61" t="str">
        <f>IF(OR($B130=0,$B130=""),"",VLOOKUP($B130,females,2,FALSE))</f>
        <v>Sophie Wheadon</v>
      </c>
      <c r="D130" s="61" t="str">
        <f>IF(OR($B130=0,$B130=""),"",VLOOKUP($B130,females,3,FALSE))</f>
        <v>Team Kennet</v>
      </c>
      <c r="E130" s="5">
        <v>21.85</v>
      </c>
      <c r="F130" s="47"/>
    </row>
    <row r="131" spans="1:6" ht="14.25">
      <c r="A131" s="48">
        <v>3</v>
      </c>
      <c r="B131" s="60">
        <v>27</v>
      </c>
      <c r="C131" s="61" t="str">
        <f>IF(OR($B131=0,$B131=""),"",VLOOKUP($B131,females,2,FALSE))</f>
        <v>Lucy James</v>
      </c>
      <c r="D131" s="61" t="str">
        <f>IF(OR($B131=0,$B131=""),"",VLOOKUP($B131,females,3,FALSE))</f>
        <v>Bracknell AC</v>
      </c>
      <c r="E131" s="5">
        <v>20.72</v>
      </c>
      <c r="F131" s="47"/>
    </row>
    <row r="132" spans="1:6" ht="14.25">
      <c r="A132" s="48">
        <v>4</v>
      </c>
      <c r="B132" s="60">
        <v>17</v>
      </c>
      <c r="C132" s="61" t="str">
        <f>IF(OR($B132=0,$B132=""),"",VLOOKUP($B132,females,2,FALSE))</f>
        <v>Martha Garner</v>
      </c>
      <c r="D132" s="61" t="str">
        <f>IF(OR($B132=0,$B132=""),"",VLOOKUP($B132,females,3,FALSE))</f>
        <v>Cookham RC</v>
      </c>
      <c r="E132" s="5">
        <v>6.35</v>
      </c>
      <c r="F132" s="47"/>
    </row>
    <row r="133" spans="1:6" ht="14.25">
      <c r="A133" s="48"/>
      <c r="B133" s="60"/>
      <c r="C133" s="61"/>
      <c r="D133" s="61"/>
      <c r="E133" s="5"/>
      <c r="F133" s="47"/>
    </row>
    <row r="134" spans="1:6" ht="14.25">
      <c r="A134" s="68" t="s">
        <v>0</v>
      </c>
      <c r="B134" s="69" t="s">
        <v>51</v>
      </c>
      <c r="C134" s="38"/>
      <c r="D134" s="36" t="s">
        <v>52</v>
      </c>
      <c r="E134" s="70"/>
      <c r="F134" s="57">
        <v>1.54</v>
      </c>
    </row>
    <row r="135" spans="1:6" ht="14.25">
      <c r="A135" s="58" t="s">
        <v>6</v>
      </c>
      <c r="B135" s="71" t="s">
        <v>7</v>
      </c>
      <c r="C135" s="40" t="s">
        <v>8</v>
      </c>
      <c r="D135" s="36" t="s">
        <v>9</v>
      </c>
      <c r="E135" s="41" t="s">
        <v>10</v>
      </c>
      <c r="F135" s="47"/>
    </row>
    <row r="136" spans="1:7" ht="14.25">
      <c r="A136" s="48">
        <v>1</v>
      </c>
      <c r="B136" s="60">
        <v>35</v>
      </c>
      <c r="C136" s="61" t="str">
        <f>IF(OR($B136=0,$B136=""),"",VLOOKUP($B136,females,2,FALSE))</f>
        <v>Lucy Gryce</v>
      </c>
      <c r="D136" s="61" t="str">
        <f>IF(OR($B136=0,$B136=""),"",VLOOKUP($B136,females,3,FALSE))</f>
        <v>Slough Juniors AC</v>
      </c>
      <c r="E136" s="5">
        <v>1.42</v>
      </c>
      <c r="F136" s="47" t="s">
        <v>0</v>
      </c>
      <c r="G136" s="1" t="s">
        <v>0</v>
      </c>
    </row>
    <row r="137" spans="1:6" ht="14.25">
      <c r="A137" s="48">
        <v>2</v>
      </c>
      <c r="B137" s="60">
        <v>9</v>
      </c>
      <c r="C137" s="61" t="str">
        <f>IF(OR($B137=0,$B137=""),"",VLOOKUP($B137,females,2,FALSE))</f>
        <v>Maisie Jeger</v>
      </c>
      <c r="D137" s="61" t="str">
        <f>IF(OR($B137=0,$B137=""),"",VLOOKUP($B137,females,3,FALSE))</f>
        <v>Southampton AC</v>
      </c>
      <c r="E137" s="5">
        <v>1.42</v>
      </c>
      <c r="F137" s="47"/>
    </row>
    <row r="138" spans="1:6" ht="14.25">
      <c r="A138" s="48">
        <v>3</v>
      </c>
      <c r="B138" s="60">
        <v>62</v>
      </c>
      <c r="C138" s="61" t="str">
        <f>IF(OR($B138=0,$B138=""),"",VLOOKUP($B138,females,2,FALSE))</f>
        <v>Olivia Hall</v>
      </c>
      <c r="D138" s="61" t="str">
        <f>IF(OR($B138=0,$B138=""),"",VLOOKUP($B138,females,3,FALSE))</f>
        <v>Maidenhead AC</v>
      </c>
      <c r="E138" s="5">
        <v>1.36</v>
      </c>
      <c r="F138" s="47"/>
    </row>
    <row r="139" spans="1:6" ht="14.25">
      <c r="A139" s="48">
        <v>4</v>
      </c>
      <c r="B139" s="60">
        <v>19</v>
      </c>
      <c r="C139" s="61" t="str">
        <f>IF(OR($B139=0,$B139=""),"",VLOOKUP($B139,females,2,FALSE))</f>
        <v>Lucy Griffiths</v>
      </c>
      <c r="D139" s="61" t="str">
        <f>IF(OR($B139=0,$B139=""),"",VLOOKUP($B139,females,3,FALSE))</f>
        <v>Bracknell AC</v>
      </c>
      <c r="E139" s="5">
        <v>1.3</v>
      </c>
      <c r="F139" s="47"/>
    </row>
    <row r="140" spans="1:6" ht="14.25">
      <c r="A140" s="48"/>
      <c r="B140" s="72"/>
      <c r="C140" s="38"/>
      <c r="D140" s="38"/>
      <c r="E140" s="70"/>
      <c r="F140" s="47"/>
    </row>
    <row r="141" spans="1:6" ht="14.25">
      <c r="A141" s="68" t="s">
        <v>0</v>
      </c>
      <c r="B141" s="69" t="s">
        <v>53</v>
      </c>
      <c r="C141" s="38"/>
      <c r="D141" s="36" t="s">
        <v>54</v>
      </c>
      <c r="E141" s="70"/>
      <c r="F141" s="57">
        <v>4.97</v>
      </c>
    </row>
    <row r="142" spans="1:6" ht="14.25">
      <c r="A142" s="58" t="s">
        <v>6</v>
      </c>
      <c r="B142" s="71" t="s">
        <v>7</v>
      </c>
      <c r="C142" s="40" t="s">
        <v>8</v>
      </c>
      <c r="D142" s="36" t="s">
        <v>9</v>
      </c>
      <c r="E142" s="41" t="s">
        <v>10</v>
      </c>
      <c r="F142" s="47"/>
    </row>
    <row r="143" spans="1:7" ht="14.25">
      <c r="A143" s="48">
        <v>1</v>
      </c>
      <c r="B143" s="60">
        <v>62</v>
      </c>
      <c r="C143" s="61" t="str">
        <f aca="true" t="shared" si="14" ref="C143:C151">IF(OR($B143=0,$B143=""),"",VLOOKUP($B143,females,2,FALSE))</f>
        <v>Olivia Hall</v>
      </c>
      <c r="D143" s="61" t="str">
        <f aca="true" t="shared" si="15" ref="D143:D151">IF(OR($B143=0,$B143=""),"",VLOOKUP($B143,females,3,FALSE))</f>
        <v>Maidenhead AC</v>
      </c>
      <c r="E143" s="5">
        <v>4.48</v>
      </c>
      <c r="F143" s="47" t="s">
        <v>0</v>
      </c>
      <c r="G143" s="1" t="s">
        <v>0</v>
      </c>
    </row>
    <row r="144" spans="1:6" ht="14.25">
      <c r="A144" s="48">
        <v>2</v>
      </c>
      <c r="B144" s="60">
        <v>19</v>
      </c>
      <c r="C144" s="61" t="str">
        <f t="shared" si="14"/>
        <v>Lucy Griffiths</v>
      </c>
      <c r="D144" s="61" t="str">
        <f t="shared" si="15"/>
        <v>Bracknell AC</v>
      </c>
      <c r="E144" s="5">
        <v>4.28</v>
      </c>
      <c r="F144" s="47"/>
    </row>
    <row r="145" spans="1:6" ht="14.25">
      <c r="A145" s="48">
        <v>3</v>
      </c>
      <c r="B145" s="60">
        <v>75</v>
      </c>
      <c r="C145" s="61" t="str">
        <f t="shared" si="14"/>
        <v>Kirsty Treglown</v>
      </c>
      <c r="D145" s="61" t="str">
        <f t="shared" si="15"/>
        <v>Reading AC</v>
      </c>
      <c r="E145" s="5">
        <v>3.82</v>
      </c>
      <c r="F145" s="47"/>
    </row>
    <row r="146" spans="1:6" ht="14.25">
      <c r="A146" s="48">
        <v>4</v>
      </c>
      <c r="B146" s="60">
        <v>60</v>
      </c>
      <c r="C146" s="61" t="str">
        <f t="shared" si="14"/>
        <v>Ellie Gilder</v>
      </c>
      <c r="D146" s="61" t="str">
        <f t="shared" si="15"/>
        <v>Reading AC</v>
      </c>
      <c r="E146" s="5">
        <v>3.69</v>
      </c>
      <c r="F146" s="47"/>
    </row>
    <row r="147" spans="1:6" ht="14.25">
      <c r="A147" s="48">
        <v>5</v>
      </c>
      <c r="B147" s="60">
        <v>70</v>
      </c>
      <c r="C147" s="61" t="str">
        <f t="shared" si="14"/>
        <v>Havana Sale</v>
      </c>
      <c r="D147" s="61" t="str">
        <f t="shared" si="15"/>
        <v>Maidenhead AC</v>
      </c>
      <c r="E147" s="5">
        <v>3.61</v>
      </c>
      <c r="F147" s="47"/>
    </row>
    <row r="148" spans="1:6" ht="14.25">
      <c r="A148" s="48">
        <v>6</v>
      </c>
      <c r="B148" s="60">
        <v>8</v>
      </c>
      <c r="C148" s="61" t="str">
        <f t="shared" si="14"/>
        <v>Jessica Hatch</v>
      </c>
      <c r="D148" s="61" t="str">
        <f t="shared" si="15"/>
        <v>Bracknell AC</v>
      </c>
      <c r="E148" s="5">
        <v>3.46</v>
      </c>
      <c r="F148" s="47"/>
    </row>
    <row r="149" spans="1:6" ht="14.25">
      <c r="A149" s="48">
        <v>7</v>
      </c>
      <c r="B149" s="60">
        <v>74</v>
      </c>
      <c r="C149" s="61" t="str">
        <f t="shared" si="14"/>
        <v>Himmat Toor</v>
      </c>
      <c r="D149" s="61" t="str">
        <f t="shared" si="15"/>
        <v>WSEH</v>
      </c>
      <c r="E149" s="5">
        <v>3.38</v>
      </c>
      <c r="F149" s="47"/>
    </row>
    <row r="150" spans="1:6" ht="14.25">
      <c r="A150" s="48">
        <v>8</v>
      </c>
      <c r="B150" s="60">
        <v>64</v>
      </c>
      <c r="C150" s="61" t="str">
        <f t="shared" si="14"/>
        <v>Grace Huskinson</v>
      </c>
      <c r="D150" s="61" t="str">
        <f t="shared" si="15"/>
        <v>Reading AC</v>
      </c>
      <c r="E150" s="5">
        <v>3.3</v>
      </c>
      <c r="F150" s="47"/>
    </row>
    <row r="151" spans="1:6" ht="14.25">
      <c r="A151" s="48">
        <v>9</v>
      </c>
      <c r="B151" s="60">
        <v>33</v>
      </c>
      <c r="C151" s="61" t="str">
        <f t="shared" si="14"/>
        <v>Jemima Davies</v>
      </c>
      <c r="D151" s="61" t="str">
        <f t="shared" si="15"/>
        <v>Bracknell AC</v>
      </c>
      <c r="E151" s="5">
        <v>2.49</v>
      </c>
      <c r="F151" s="47"/>
    </row>
    <row r="152" spans="1:6" ht="14.25">
      <c r="A152" s="48"/>
      <c r="B152" s="49"/>
      <c r="C152" s="38"/>
      <c r="D152" s="38"/>
      <c r="E152" s="5"/>
      <c r="F152" s="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49" max="255" man="1"/>
    <brk id="91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47">
      <selection activeCell="A100" sqref="A100:IV100"/>
    </sheetView>
  </sheetViews>
  <sheetFormatPr defaultColWidth="9.140625" defaultRowHeight="15"/>
  <cols>
    <col min="1" max="1" width="6.7109375" style="48" customWidth="1"/>
    <col min="2" max="2" width="6.7109375" style="49" customWidth="1"/>
    <col min="3" max="3" width="25.7109375" style="38" customWidth="1"/>
    <col min="4" max="4" width="25.28125" style="38" customWidth="1"/>
    <col min="5" max="5" width="14.140625" style="5" customWidth="1"/>
    <col min="6" max="6" width="7.00390625" style="47" customWidth="1"/>
    <col min="7" max="7" width="36.28125" style="0" customWidth="1"/>
  </cols>
  <sheetData>
    <row r="1" spans="1:6" ht="14.25">
      <c r="A1" s="50" t="s">
        <v>55</v>
      </c>
      <c r="B1" s="52"/>
      <c r="C1" s="52"/>
      <c r="D1" s="52"/>
      <c r="E1" s="52"/>
      <c r="F1" s="52"/>
    </row>
    <row r="2" spans="1:7" ht="14.25">
      <c r="A2" s="2" t="s">
        <v>56</v>
      </c>
      <c r="B2" s="74"/>
      <c r="C2" s="75"/>
      <c r="D2" s="75"/>
      <c r="F2" s="76"/>
      <c r="G2" s="7"/>
    </row>
    <row r="3" spans="1:7" ht="14.25">
      <c r="A3" s="8"/>
      <c r="B3" s="74"/>
      <c r="C3" s="75"/>
      <c r="D3" s="75"/>
      <c r="F3" s="76"/>
      <c r="G3" s="7"/>
    </row>
    <row r="4" spans="1:7" ht="14.25">
      <c r="A4" s="9" t="s">
        <v>0</v>
      </c>
      <c r="B4" s="10" t="s">
        <v>57</v>
      </c>
      <c r="C4" s="7"/>
      <c r="D4" s="11" t="s">
        <v>58</v>
      </c>
      <c r="E4" s="12"/>
      <c r="F4" s="13">
        <v>9.6</v>
      </c>
      <c r="G4" s="7"/>
    </row>
    <row r="5" spans="1:7" ht="14.25">
      <c r="A5" s="14"/>
      <c r="B5" s="10"/>
      <c r="C5" s="7"/>
      <c r="D5" s="15" t="s">
        <v>4</v>
      </c>
      <c r="E5" s="16" t="s">
        <v>5</v>
      </c>
      <c r="F5" s="13"/>
      <c r="G5" s="7"/>
    </row>
    <row r="6" spans="1:7" ht="14.25">
      <c r="A6" s="17" t="s">
        <v>6</v>
      </c>
      <c r="B6" s="18" t="s">
        <v>7</v>
      </c>
      <c r="C6" s="19" t="s">
        <v>8</v>
      </c>
      <c r="D6" s="11" t="s">
        <v>9</v>
      </c>
      <c r="E6" s="20" t="s">
        <v>10</v>
      </c>
      <c r="F6" s="21"/>
      <c r="G6" s="7"/>
    </row>
    <row r="7" spans="1:7" ht="14.25">
      <c r="A7" s="22">
        <v>1</v>
      </c>
      <c r="B7" s="74">
        <v>130</v>
      </c>
      <c r="C7" s="75" t="str">
        <f aca="true" t="shared" si="0" ref="C7:C12">IF(OR($B7=0,$B7=""),"",VLOOKUP($B7,males,2,FALSE))</f>
        <v>James Badham</v>
      </c>
      <c r="D7" s="75" t="str">
        <f aca="true" t="shared" si="1" ref="D7:D12">IF(OR($B7=0,$B7=""),"",VLOOKUP($B7,males,3,FALSE))</f>
        <v>Maidenhead AC</v>
      </c>
      <c r="E7" s="24">
        <v>10</v>
      </c>
      <c r="F7" s="21">
        <f>IF(E7="","",IF(E7&gt;F4,"","CBP"))</f>
      </c>
      <c r="G7" s="7"/>
    </row>
    <row r="8" spans="1:7" ht="14.25">
      <c r="A8" s="22">
        <v>2</v>
      </c>
      <c r="B8" s="74">
        <v>198</v>
      </c>
      <c r="C8" s="75" t="str">
        <f t="shared" si="0"/>
        <v>Jay Panesar</v>
      </c>
      <c r="D8" s="75" t="str">
        <f t="shared" si="1"/>
        <v>Bracknell AC</v>
      </c>
      <c r="E8" s="24">
        <v>10</v>
      </c>
      <c r="F8" s="76"/>
      <c r="G8" s="7"/>
    </row>
    <row r="9" spans="1:7" ht="14.25">
      <c r="A9" s="22">
        <v>3</v>
      </c>
      <c r="B9" s="74">
        <v>197</v>
      </c>
      <c r="C9" s="75" t="str">
        <f t="shared" si="0"/>
        <v>Elijah Oladunjoye</v>
      </c>
      <c r="D9" s="75" t="str">
        <f t="shared" si="1"/>
        <v>Slough Junior AC</v>
      </c>
      <c r="E9" s="24">
        <v>10.3</v>
      </c>
      <c r="F9" s="76"/>
      <c r="G9" s="7"/>
    </row>
    <row r="10" spans="1:7" ht="14.25">
      <c r="A10" s="22">
        <v>4</v>
      </c>
      <c r="B10" s="74">
        <v>169</v>
      </c>
      <c r="C10" s="75" t="str">
        <f t="shared" si="0"/>
        <v>Maxime Haydock-Wilson</v>
      </c>
      <c r="D10" s="75" t="str">
        <f t="shared" si="1"/>
        <v>WSEH </v>
      </c>
      <c r="E10" s="24">
        <v>10.3</v>
      </c>
      <c r="F10" s="76"/>
      <c r="G10" s="7"/>
    </row>
    <row r="11" spans="1:7" ht="14.25">
      <c r="A11" s="22">
        <v>5</v>
      </c>
      <c r="B11" s="74">
        <v>174</v>
      </c>
      <c r="C11" s="75" t="str">
        <f t="shared" si="0"/>
        <v>Luke-lom Hynes</v>
      </c>
      <c r="D11" s="75" t="str">
        <f t="shared" si="1"/>
        <v>Maidenhead AC</v>
      </c>
      <c r="E11" s="24">
        <v>10.4</v>
      </c>
      <c r="F11" s="76"/>
      <c r="G11" s="7"/>
    </row>
    <row r="12" spans="1:7" ht="14.25">
      <c r="A12" s="22">
        <v>6</v>
      </c>
      <c r="B12" s="74">
        <v>144</v>
      </c>
      <c r="C12" s="75" t="str">
        <f t="shared" si="0"/>
        <v>Joel Bradford</v>
      </c>
      <c r="D12" s="75" t="str">
        <f t="shared" si="1"/>
        <v>Bracknell AC</v>
      </c>
      <c r="E12" s="24">
        <v>10.7</v>
      </c>
      <c r="F12" s="76"/>
      <c r="G12" s="7"/>
    </row>
    <row r="13" spans="1:7" ht="14.25">
      <c r="A13" s="22">
        <v>7</v>
      </c>
      <c r="B13" s="74">
        <v>13</v>
      </c>
      <c r="C13" s="75" t="s">
        <v>59</v>
      </c>
      <c r="D13" s="75" t="s">
        <v>44</v>
      </c>
      <c r="E13" s="24">
        <v>11.7</v>
      </c>
      <c r="F13" s="76"/>
      <c r="G13" s="7"/>
    </row>
    <row r="14" spans="1:7" ht="14.25">
      <c r="A14" s="22"/>
      <c r="B14" s="74"/>
      <c r="C14" s="75"/>
      <c r="D14" s="75"/>
      <c r="E14" s="24"/>
      <c r="F14" s="76"/>
      <c r="G14" s="7"/>
    </row>
    <row r="15" spans="1:7" ht="14.25">
      <c r="A15" s="8"/>
      <c r="B15" s="74"/>
      <c r="C15" s="75"/>
      <c r="D15" s="75"/>
      <c r="E15" s="24"/>
      <c r="F15" s="76"/>
      <c r="G15" s="7"/>
    </row>
    <row r="16" spans="1:7" ht="14.25">
      <c r="A16" s="9" t="s">
        <v>0</v>
      </c>
      <c r="B16" s="10" t="s">
        <v>60</v>
      </c>
      <c r="C16" s="7"/>
      <c r="D16" s="11" t="s">
        <v>58</v>
      </c>
      <c r="E16" s="16"/>
      <c r="F16" s="13">
        <v>9.6</v>
      </c>
      <c r="G16" s="7"/>
    </row>
    <row r="17" spans="1:7" ht="14.25">
      <c r="A17" s="14"/>
      <c r="B17" s="10"/>
      <c r="C17" s="7"/>
      <c r="D17" s="15" t="s">
        <v>4</v>
      </c>
      <c r="E17" s="16" t="s">
        <v>5</v>
      </c>
      <c r="F17" s="13"/>
      <c r="G17" s="7"/>
    </row>
    <row r="18" spans="1:7" ht="14.25">
      <c r="A18" s="17" t="s">
        <v>6</v>
      </c>
      <c r="B18" s="18" t="s">
        <v>7</v>
      </c>
      <c r="C18" s="19" t="s">
        <v>8</v>
      </c>
      <c r="D18" s="11" t="s">
        <v>9</v>
      </c>
      <c r="E18" s="25" t="s">
        <v>10</v>
      </c>
      <c r="F18" s="21"/>
      <c r="G18" s="7"/>
    </row>
    <row r="19" spans="1:7" ht="14.25">
      <c r="A19" s="22">
        <v>1</v>
      </c>
      <c r="B19" s="74">
        <v>210</v>
      </c>
      <c r="C19" s="75" t="str">
        <f aca="true" t="shared" si="2" ref="C19:C24">IF(OR($B19=0,$B19=""),"",VLOOKUP($B19,males,2,FALSE))</f>
        <v>Adam Ulhaq</v>
      </c>
      <c r="D19" s="75" t="str">
        <f aca="true" t="shared" si="3" ref="D19:D24">IF(OR($B19=0,$B19=""),"",VLOOKUP($B19,males,3,FALSE))</f>
        <v>Maidenhead AC</v>
      </c>
      <c r="E19" s="24">
        <v>10.1</v>
      </c>
      <c r="F19" s="21">
        <f>IF(E19="","",IF(E19&gt;F16,"","CBP"))</f>
      </c>
      <c r="G19" s="7"/>
    </row>
    <row r="20" spans="1:7" ht="14.25">
      <c r="A20" s="22">
        <v>2</v>
      </c>
      <c r="B20" s="74">
        <v>22</v>
      </c>
      <c r="C20" s="75" t="str">
        <f t="shared" si="2"/>
        <v>Akeem Willis</v>
      </c>
      <c r="D20" s="75" t="str">
        <f t="shared" si="3"/>
        <v>Slough Junior AC</v>
      </c>
      <c r="E20" s="24">
        <v>10.6</v>
      </c>
      <c r="F20" s="76"/>
      <c r="G20" s="7"/>
    </row>
    <row r="21" spans="1:7" ht="14.25">
      <c r="A21" s="22">
        <v>3</v>
      </c>
      <c r="B21" s="74">
        <v>207</v>
      </c>
      <c r="C21" s="75" t="str">
        <f t="shared" si="2"/>
        <v>Connor Rapecki</v>
      </c>
      <c r="D21" s="75" t="str">
        <f t="shared" si="3"/>
        <v>Slough Junior AC</v>
      </c>
      <c r="E21" s="24">
        <v>10.9</v>
      </c>
      <c r="F21" s="76"/>
      <c r="G21" s="7"/>
    </row>
    <row r="22" spans="1:7" ht="14.25">
      <c r="A22" s="22">
        <v>4</v>
      </c>
      <c r="B22" s="74">
        <v>101</v>
      </c>
      <c r="C22" s="75" t="str">
        <f t="shared" si="2"/>
        <v>Trey Bennett</v>
      </c>
      <c r="D22" s="75" t="str">
        <f t="shared" si="3"/>
        <v>Slough Junior AC</v>
      </c>
      <c r="E22" s="24">
        <v>10.9</v>
      </c>
      <c r="F22" s="76"/>
      <c r="G22" s="7"/>
    </row>
    <row r="23" spans="1:7" ht="14.25">
      <c r="A23" s="22">
        <v>5</v>
      </c>
      <c r="B23" s="74">
        <v>208</v>
      </c>
      <c r="C23" s="75" t="str">
        <f t="shared" si="2"/>
        <v>Ben Richards</v>
      </c>
      <c r="D23" s="75" t="str">
        <f t="shared" si="3"/>
        <v>Reading AC</v>
      </c>
      <c r="E23" s="24">
        <v>11.8</v>
      </c>
      <c r="F23" s="76"/>
      <c r="G23" s="7"/>
    </row>
    <row r="24" spans="1:7" ht="14.25">
      <c r="A24" s="22">
        <v>6</v>
      </c>
      <c r="B24" s="74">
        <v>39</v>
      </c>
      <c r="C24" s="75" t="str">
        <f t="shared" si="2"/>
        <v>Andrew Arraiol</v>
      </c>
      <c r="D24" s="75" t="str">
        <f t="shared" si="3"/>
        <v>Slough Junior AC</v>
      </c>
      <c r="E24" s="24">
        <v>11.8</v>
      </c>
      <c r="F24" s="76"/>
      <c r="G24" s="7"/>
    </row>
    <row r="25" spans="1:7" ht="14.25">
      <c r="A25" s="8"/>
      <c r="B25" s="74"/>
      <c r="C25" s="75"/>
      <c r="D25" s="75"/>
      <c r="E25" s="24"/>
      <c r="F25" s="76"/>
      <c r="G25" s="7"/>
    </row>
    <row r="26" spans="1:7" ht="14.25">
      <c r="A26" s="9" t="s">
        <v>0</v>
      </c>
      <c r="B26" s="10" t="s">
        <v>61</v>
      </c>
      <c r="C26" s="7"/>
      <c r="D26" s="11" t="s">
        <v>58</v>
      </c>
      <c r="E26" s="16"/>
      <c r="F26" s="13">
        <v>9.6</v>
      </c>
      <c r="G26" s="7"/>
    </row>
    <row r="27" spans="1:7" ht="14.25">
      <c r="A27" s="14"/>
      <c r="B27" s="10"/>
      <c r="C27" s="7"/>
      <c r="D27" s="15" t="s">
        <v>4</v>
      </c>
      <c r="E27" s="16" t="s">
        <v>5</v>
      </c>
      <c r="F27" s="13"/>
      <c r="G27" s="7"/>
    </row>
    <row r="28" spans="1:7" ht="14.25">
      <c r="A28" s="17" t="s">
        <v>6</v>
      </c>
      <c r="B28" s="18" t="s">
        <v>7</v>
      </c>
      <c r="C28" s="19" t="s">
        <v>8</v>
      </c>
      <c r="D28" s="11" t="s">
        <v>9</v>
      </c>
      <c r="E28" s="25" t="s">
        <v>10</v>
      </c>
      <c r="F28" s="21"/>
      <c r="G28" s="7"/>
    </row>
    <row r="29" spans="1:7" ht="14.25">
      <c r="A29" s="22">
        <v>1</v>
      </c>
      <c r="B29" s="74">
        <v>210</v>
      </c>
      <c r="C29" s="75" t="str">
        <f>IF(OR($B29=0,$B29=""),"",VLOOKUP($B29,males,2,FALSE))</f>
        <v>Adam Ulhaq</v>
      </c>
      <c r="D29" s="75" t="str">
        <f>IF(OR($B29=0,$B29=""),"",VLOOKUP($B29,males,3,FALSE))</f>
        <v>Maidenhead AC</v>
      </c>
      <c r="E29" s="24">
        <v>10.1</v>
      </c>
      <c r="F29" s="21">
        <f>IF(E29="","",IF(E29&gt;F26,"","CBP"))</f>
      </c>
      <c r="G29" s="7"/>
    </row>
    <row r="30" spans="1:7" ht="14.25">
      <c r="A30" s="22">
        <v>2</v>
      </c>
      <c r="B30" s="74">
        <v>130</v>
      </c>
      <c r="C30" s="75" t="str">
        <f>IF(OR($B30=0,$B30=""),"",VLOOKUP($B30,males,2,FALSE))</f>
        <v>James Badham</v>
      </c>
      <c r="D30" s="75" t="str">
        <f>IF(OR($B30=0,$B30=""),"",VLOOKUP($B30,males,3,FALSE))</f>
        <v>Maidenhead AC</v>
      </c>
      <c r="E30" s="24">
        <v>10.2</v>
      </c>
      <c r="F30" s="76"/>
      <c r="G30" s="7"/>
    </row>
    <row r="31" spans="1:7" ht="14.25">
      <c r="A31" s="22">
        <v>3</v>
      </c>
      <c r="B31" s="74">
        <v>22</v>
      </c>
      <c r="C31" s="75" t="str">
        <f>IF(OR($B31=0,$B31=""),"",VLOOKUP($B31,males,2,FALSE))</f>
        <v>Akeem Willis</v>
      </c>
      <c r="D31" s="75" t="str">
        <f>IF(OR($B31=0,$B31=""),"",VLOOKUP($B31,males,3,FALSE))</f>
        <v>Slough Junior AC</v>
      </c>
      <c r="E31" s="24">
        <v>10.8</v>
      </c>
      <c r="F31" s="76"/>
      <c r="G31" s="7"/>
    </row>
    <row r="32" spans="1:7" ht="14.25">
      <c r="A32" s="22">
        <v>4</v>
      </c>
      <c r="B32" s="74">
        <v>207</v>
      </c>
      <c r="C32" s="75" t="str">
        <f>IF(OR($B32=0,$B32=""),"",VLOOKUP($B32,males,2,FALSE))</f>
        <v>Connor Rapecki</v>
      </c>
      <c r="D32" s="75" t="str">
        <f>IF(OR($B32=0,$B32=""),"",VLOOKUP($B32,males,3,FALSE))</f>
        <v>Slough Junior AC</v>
      </c>
      <c r="E32" s="24">
        <v>11</v>
      </c>
      <c r="F32" s="76"/>
      <c r="G32" s="7"/>
    </row>
    <row r="33" spans="1:7" ht="14.25">
      <c r="A33" s="22"/>
      <c r="B33" s="74"/>
      <c r="C33" s="75"/>
      <c r="D33" s="75"/>
      <c r="E33" s="24"/>
      <c r="F33" s="76"/>
      <c r="G33" s="7"/>
    </row>
    <row r="34" spans="1:7" ht="14.25">
      <c r="A34" s="26" t="s">
        <v>0</v>
      </c>
      <c r="B34" s="10" t="s">
        <v>62</v>
      </c>
      <c r="C34" s="7"/>
      <c r="D34" s="11" t="s">
        <v>58</v>
      </c>
      <c r="E34" s="12"/>
      <c r="F34" s="27">
        <v>19</v>
      </c>
      <c r="G34" s="7"/>
    </row>
    <row r="35" spans="1:7" ht="14.25">
      <c r="A35" s="28"/>
      <c r="B35" s="10"/>
      <c r="C35" s="7"/>
      <c r="D35" s="15" t="s">
        <v>4</v>
      </c>
      <c r="E35" s="16" t="s">
        <v>5</v>
      </c>
      <c r="F35" s="13"/>
      <c r="G35" s="7"/>
    </row>
    <row r="36" spans="1:7" ht="14.25">
      <c r="A36" s="17" t="s">
        <v>6</v>
      </c>
      <c r="B36" s="18" t="s">
        <v>7</v>
      </c>
      <c r="C36" s="19" t="s">
        <v>8</v>
      </c>
      <c r="D36" s="11" t="s">
        <v>9</v>
      </c>
      <c r="E36" s="20" t="s">
        <v>10</v>
      </c>
      <c r="F36" s="21"/>
      <c r="G36" s="7"/>
    </row>
    <row r="37" spans="1:7" ht="14.25">
      <c r="A37" s="22">
        <v>1</v>
      </c>
      <c r="B37" s="74">
        <v>130</v>
      </c>
      <c r="C37" s="75" t="str">
        <f>IF(OR($B37=0,$B37=""),"",VLOOKUP($B37,males,2,FALSE))</f>
        <v>James Badham</v>
      </c>
      <c r="D37" s="75" t="str">
        <f>IF(OR($B37=0,$B37=""),"",VLOOKUP($B37,males,3,FALSE))</f>
        <v>Maidenhead AC</v>
      </c>
      <c r="E37" s="24">
        <v>19.7</v>
      </c>
      <c r="F37" s="21" t="s">
        <v>0</v>
      </c>
      <c r="G37" s="7"/>
    </row>
    <row r="38" spans="1:7" ht="14.25">
      <c r="A38" s="22">
        <v>2</v>
      </c>
      <c r="B38" s="74">
        <v>197</v>
      </c>
      <c r="C38" s="75" t="str">
        <f>IF(OR($B38=0,$B38=""),"",VLOOKUP($B38,males,2,FALSE))</f>
        <v>Elijah Oladunjoye</v>
      </c>
      <c r="D38" s="75" t="str">
        <f>IF(OR($B38=0,$B38=""),"",VLOOKUP($B38,males,3,FALSE))</f>
        <v>Slough Junior AC</v>
      </c>
      <c r="E38" s="24">
        <v>20.3</v>
      </c>
      <c r="F38" s="21" t="s">
        <v>0</v>
      </c>
      <c r="G38" s="7"/>
    </row>
    <row r="39" spans="1:7" ht="14.25">
      <c r="A39" s="22">
        <v>3</v>
      </c>
      <c r="B39" s="74">
        <v>198</v>
      </c>
      <c r="C39" s="75" t="str">
        <f>IF(OR($B39=0,$B39=""),"",VLOOKUP($B39,males,2,FALSE))</f>
        <v>Jay Panesar</v>
      </c>
      <c r="D39" s="75" t="str">
        <f>IF(OR($B39=0,$B39=""),"",VLOOKUP($B39,males,3,FALSE))</f>
        <v>Bracknell AC</v>
      </c>
      <c r="E39" s="24">
        <v>20.4</v>
      </c>
      <c r="F39" s="21" t="s">
        <v>0</v>
      </c>
      <c r="G39" s="7"/>
    </row>
    <row r="40" spans="1:7" ht="14.25">
      <c r="A40" s="22">
        <v>4</v>
      </c>
      <c r="B40" s="74">
        <v>16</v>
      </c>
      <c r="C40" s="75" t="str">
        <f>IF(OR($B40=0,$B40=""),"",VLOOKUP($B40,males,2,FALSE))</f>
        <v>Oliver Gregory</v>
      </c>
      <c r="D40" s="75" t="str">
        <f>IF(OR($B40=0,$B40=""),"",VLOOKUP($B40,males,3,FALSE))</f>
        <v>Team Kennet</v>
      </c>
      <c r="E40" s="24">
        <v>22.1</v>
      </c>
      <c r="F40" s="76"/>
      <c r="G40" s="7"/>
    </row>
    <row r="41" spans="1:7" ht="14.25">
      <c r="A41" s="22">
        <v>5</v>
      </c>
      <c r="B41" s="74">
        <v>149</v>
      </c>
      <c r="C41" s="75" t="str">
        <f>IF(OR($B41=0,$B41=""),"",VLOOKUP($B41,males,2,FALSE))</f>
        <v>Joshua Dilley</v>
      </c>
      <c r="D41" s="75" t="str">
        <f>IF(OR($B41=0,$B41=""),"",VLOOKUP($B41,males,3,FALSE))</f>
        <v>Cookham RC</v>
      </c>
      <c r="E41" s="24">
        <v>23.8</v>
      </c>
      <c r="F41" s="21"/>
      <c r="G41" s="7"/>
    </row>
    <row r="42" spans="1:7" ht="14.25">
      <c r="A42" s="22"/>
      <c r="B42" s="74"/>
      <c r="C42" s="75"/>
      <c r="D42" s="75"/>
      <c r="E42" s="24"/>
      <c r="F42" s="21"/>
      <c r="G42" s="7"/>
    </row>
    <row r="43" spans="1:7" ht="14.25">
      <c r="A43" s="26" t="s">
        <v>0</v>
      </c>
      <c r="B43" s="10" t="s">
        <v>63</v>
      </c>
      <c r="C43" s="7"/>
      <c r="D43" s="11" t="s">
        <v>58</v>
      </c>
      <c r="E43" s="12"/>
      <c r="F43" s="27">
        <v>19</v>
      </c>
      <c r="G43" s="7"/>
    </row>
    <row r="44" spans="1:7" ht="14.25">
      <c r="A44" s="28"/>
      <c r="B44" s="10"/>
      <c r="C44" s="7"/>
      <c r="D44" s="15" t="s">
        <v>4</v>
      </c>
      <c r="E44" s="16" t="s">
        <v>5</v>
      </c>
      <c r="F44" s="13"/>
      <c r="G44" s="7"/>
    </row>
    <row r="45" spans="1:7" ht="14.25">
      <c r="A45" s="17" t="s">
        <v>6</v>
      </c>
      <c r="B45" s="18" t="s">
        <v>7</v>
      </c>
      <c r="C45" s="19" t="s">
        <v>8</v>
      </c>
      <c r="D45" s="11" t="s">
        <v>9</v>
      </c>
      <c r="E45" s="20" t="s">
        <v>10</v>
      </c>
      <c r="F45" s="21"/>
      <c r="G45" s="7"/>
    </row>
    <row r="46" spans="1:7" ht="14.25">
      <c r="A46" s="22">
        <v>1</v>
      </c>
      <c r="B46" s="74">
        <v>210</v>
      </c>
      <c r="C46" s="75" t="str">
        <f>IF(OR($B46=0,$B46=""),"",VLOOKUP($B46,males,2,FALSE))</f>
        <v>Adam Ulhaq</v>
      </c>
      <c r="D46" s="75" t="str">
        <f>IF(OR($B46=0,$B46=""),"",VLOOKUP($B46,males,3,FALSE))</f>
        <v>Maidenhead AC</v>
      </c>
      <c r="E46" s="24">
        <v>19.5</v>
      </c>
      <c r="F46" s="21" t="s">
        <v>0</v>
      </c>
      <c r="G46" s="7"/>
    </row>
    <row r="47" spans="1:7" ht="14.25">
      <c r="A47" s="22">
        <v>2</v>
      </c>
      <c r="B47" s="74">
        <v>101</v>
      </c>
      <c r="C47" s="75" t="str">
        <f>IF(OR($B47=0,$B47=""),"",VLOOKUP($B47,males,2,FALSE))</f>
        <v>Trey Bennett</v>
      </c>
      <c r="D47" s="75" t="str">
        <f>IF(OR($B47=0,$B47=""),"",VLOOKUP($B47,males,3,FALSE))</f>
        <v>Slough Junior AC</v>
      </c>
      <c r="E47" s="24">
        <v>20.7</v>
      </c>
      <c r="F47" s="21"/>
      <c r="G47" s="7"/>
    </row>
    <row r="48" spans="1:7" ht="14.25">
      <c r="A48" s="22">
        <v>3</v>
      </c>
      <c r="B48" s="74">
        <v>144</v>
      </c>
      <c r="C48" s="75" t="str">
        <f>IF(OR($B48=0,$B48=""),"",VLOOKUP($B48,males,2,FALSE))</f>
        <v>Joel Bradford</v>
      </c>
      <c r="D48" s="75" t="str">
        <f>IF(OR($B48=0,$B48=""),"",VLOOKUP($B48,males,3,FALSE))</f>
        <v>Bracknell AC</v>
      </c>
      <c r="E48" s="24">
        <v>20.9</v>
      </c>
      <c r="F48" s="21"/>
      <c r="G48" s="7"/>
    </row>
    <row r="49" spans="1:7" ht="14.25">
      <c r="A49" s="22">
        <v>4</v>
      </c>
      <c r="B49" s="74">
        <v>208</v>
      </c>
      <c r="C49" s="75" t="str">
        <f>IF(OR($B49=0,$B49=""),"",VLOOKUP($B49,males,2,FALSE))</f>
        <v>Ben Richards</v>
      </c>
      <c r="D49" s="75" t="str">
        <f>IF(OR($B49=0,$B49=""),"",VLOOKUP($B49,males,3,FALSE))</f>
        <v>Reading AC</v>
      </c>
      <c r="E49" s="24">
        <v>22.7</v>
      </c>
      <c r="F49" s="76"/>
      <c r="G49" s="7"/>
    </row>
    <row r="50" spans="1:7" ht="14.25">
      <c r="A50" s="22"/>
      <c r="B50" s="74"/>
      <c r="C50" s="75"/>
      <c r="D50" s="75"/>
      <c r="E50" s="24"/>
      <c r="F50" s="21"/>
      <c r="G50" s="7"/>
    </row>
    <row r="51" spans="1:7" ht="14.25">
      <c r="A51" s="26" t="s">
        <v>0</v>
      </c>
      <c r="B51" s="10" t="s">
        <v>64</v>
      </c>
      <c r="C51" s="7"/>
      <c r="D51" s="11" t="s">
        <v>58</v>
      </c>
      <c r="E51" s="12"/>
      <c r="F51" s="27">
        <v>19</v>
      </c>
      <c r="G51" s="7"/>
    </row>
    <row r="52" spans="1:7" ht="14.25">
      <c r="A52" s="28"/>
      <c r="B52" s="10"/>
      <c r="C52" s="7"/>
      <c r="D52" s="15" t="s">
        <v>4</v>
      </c>
      <c r="E52" s="16" t="s">
        <v>5</v>
      </c>
      <c r="F52" s="13"/>
      <c r="G52" s="7"/>
    </row>
    <row r="53" spans="1:7" ht="14.25">
      <c r="A53" s="17" t="s">
        <v>6</v>
      </c>
      <c r="B53" s="18" t="s">
        <v>7</v>
      </c>
      <c r="C53" s="19" t="s">
        <v>8</v>
      </c>
      <c r="D53" s="11" t="s">
        <v>9</v>
      </c>
      <c r="E53" s="20" t="s">
        <v>10</v>
      </c>
      <c r="F53" s="21"/>
      <c r="G53" s="7"/>
    </row>
    <row r="54" spans="1:7" ht="14.25">
      <c r="A54" s="22">
        <v>1</v>
      </c>
      <c r="B54" s="74">
        <v>169</v>
      </c>
      <c r="C54" s="75" t="str">
        <f>IF(OR($B54=0,$B54=""),"",VLOOKUP($B54,males,2,FALSE))</f>
        <v>Maxime Haydock-Wilson</v>
      </c>
      <c r="D54" s="75" t="str">
        <f>IF(OR($B54=0,$B54=""),"",VLOOKUP($B54,males,3,FALSE))</f>
        <v>WSEH </v>
      </c>
      <c r="E54" s="24">
        <v>20.5</v>
      </c>
      <c r="F54" s="21" t="s">
        <v>0</v>
      </c>
      <c r="G54" s="7"/>
    </row>
    <row r="55" spans="1:7" ht="14.25">
      <c r="A55" s="22">
        <v>2</v>
      </c>
      <c r="B55" s="74">
        <v>133</v>
      </c>
      <c r="C55" s="75" t="str">
        <f>IF(OR($B55=0,$B55=""),"",VLOOKUP($B55,males,2,FALSE))</f>
        <v>Sammy Ball</v>
      </c>
      <c r="D55" s="75" t="str">
        <f>IF(OR($B55=0,$B55=""),"",VLOOKUP($B55,males,3,FALSE))</f>
        <v>Reading AC</v>
      </c>
      <c r="E55" s="24">
        <v>20.6</v>
      </c>
      <c r="F55" s="21"/>
      <c r="G55" s="7"/>
    </row>
    <row r="56" spans="1:7" ht="14.25">
      <c r="A56" s="22">
        <v>3</v>
      </c>
      <c r="B56" s="74">
        <v>22</v>
      </c>
      <c r="C56" s="75" t="str">
        <f>IF(OR($B56=0,$B56=""),"",VLOOKUP($B56,males,2,FALSE))</f>
        <v>Akeem Willis</v>
      </c>
      <c r="D56" s="75" t="str">
        <f>IF(OR($B56=0,$B56=""),"",VLOOKUP($B56,males,3,FALSE))</f>
        <v>Slough Junior AC</v>
      </c>
      <c r="E56" s="24">
        <v>20.6</v>
      </c>
      <c r="F56" s="21"/>
      <c r="G56" s="7"/>
    </row>
    <row r="57" spans="1:7" ht="14.25">
      <c r="A57" s="22">
        <v>4</v>
      </c>
      <c r="B57" s="74">
        <v>160</v>
      </c>
      <c r="C57" s="75" t="str">
        <f>IF(OR($B57=0,$B57=""),"",VLOOKUP($B57,males,2,FALSE))</f>
        <v>Sam Green</v>
      </c>
      <c r="D57" s="75" t="str">
        <f>IF(OR($B57=0,$B57=""),"",VLOOKUP($B57,males,3,FALSE))</f>
        <v>Bracknell AC</v>
      </c>
      <c r="E57" s="24">
        <v>22</v>
      </c>
      <c r="F57" s="76"/>
      <c r="G57" s="7"/>
    </row>
    <row r="58" spans="1:7" ht="14.25">
      <c r="A58" s="22"/>
      <c r="B58" s="74" t="s">
        <v>0</v>
      </c>
      <c r="C58" s="75"/>
      <c r="D58" s="75"/>
      <c r="E58" s="24"/>
      <c r="F58" s="21"/>
      <c r="G58" s="7"/>
    </row>
    <row r="59" spans="1:7" ht="14.25">
      <c r="A59" s="26" t="s">
        <v>0</v>
      </c>
      <c r="B59" s="10" t="s">
        <v>65</v>
      </c>
      <c r="C59" s="7"/>
      <c r="D59" s="11" t="s">
        <v>58</v>
      </c>
      <c r="E59" s="12"/>
      <c r="F59" s="27">
        <v>19</v>
      </c>
      <c r="G59" s="7"/>
    </row>
    <row r="60" spans="1:7" ht="14.25">
      <c r="A60" s="28"/>
      <c r="B60" s="10"/>
      <c r="C60" s="7"/>
      <c r="D60" s="15" t="s">
        <v>4</v>
      </c>
      <c r="E60" s="16" t="s">
        <v>5</v>
      </c>
      <c r="F60" s="13"/>
      <c r="G60" s="7"/>
    </row>
    <row r="61" spans="1:7" ht="14.25">
      <c r="A61" s="17" t="s">
        <v>6</v>
      </c>
      <c r="B61" s="18" t="s">
        <v>7</v>
      </c>
      <c r="C61" s="19" t="s">
        <v>8</v>
      </c>
      <c r="D61" s="11" t="s">
        <v>9</v>
      </c>
      <c r="E61" s="20" t="s">
        <v>10</v>
      </c>
      <c r="F61" s="21"/>
      <c r="G61" s="7"/>
    </row>
    <row r="62" spans="1:7" ht="14.25">
      <c r="A62" s="22">
        <v>1</v>
      </c>
      <c r="B62" s="74">
        <v>210</v>
      </c>
      <c r="C62" s="75" t="str">
        <f>IF(OR($B62=0,$B62=""),"",VLOOKUP($B62,males,2,FALSE))</f>
        <v>Adam Ulhaq</v>
      </c>
      <c r="D62" s="75" t="str">
        <f>IF(OR($B62=0,$B62=""),"",VLOOKUP($B62,males,3,FALSE))</f>
        <v>Maidenhead AC</v>
      </c>
      <c r="E62" s="24">
        <v>19.7</v>
      </c>
      <c r="F62" s="21">
        <f>IF(E62="","",IF(E62&gt;F59,"","CBP"))</f>
      </c>
      <c r="G62" s="7"/>
    </row>
    <row r="63" spans="1:7" ht="14.25">
      <c r="A63" s="22">
        <v>2</v>
      </c>
      <c r="B63" s="74">
        <v>130</v>
      </c>
      <c r="C63" s="75" t="str">
        <f>IF(OR($B63=0,$B63=""),"",VLOOKUP($B63,males,2,FALSE))</f>
        <v>James Badham</v>
      </c>
      <c r="D63" s="75" t="str">
        <f>IF(OR($B63=0,$B63=""),"",VLOOKUP($B63,males,3,FALSE))</f>
        <v>Maidenhead AC</v>
      </c>
      <c r="E63" s="24">
        <v>19.8</v>
      </c>
      <c r="F63" s="21"/>
      <c r="G63" s="7"/>
    </row>
    <row r="64" spans="1:7" ht="14.25">
      <c r="A64" s="22">
        <v>3</v>
      </c>
      <c r="B64" s="74">
        <v>197</v>
      </c>
      <c r="C64" s="75" t="str">
        <f>IF(OR($B64=0,$B64=""),"",VLOOKUP($B64,males,2,FALSE))</f>
        <v>Elijah Oladunjoye</v>
      </c>
      <c r="D64" s="75" t="str">
        <f>IF(OR($B64=0,$B64=""),"",VLOOKUP($B64,males,3,FALSE))</f>
        <v>Slough Junior AC</v>
      </c>
      <c r="E64" s="24">
        <v>21.1</v>
      </c>
      <c r="F64" s="21"/>
      <c r="G64" s="7"/>
    </row>
    <row r="65" spans="1:7" ht="14.25">
      <c r="A65" s="22">
        <v>4</v>
      </c>
      <c r="B65" s="74">
        <v>169</v>
      </c>
      <c r="C65" s="75" t="str">
        <f>IF(OR($B65=0,$B65=""),"",VLOOKUP($B65,males,2,FALSE))</f>
        <v>Maxime Haydock-Wilson</v>
      </c>
      <c r="D65" s="75" t="str">
        <f>IF(OR($B65=0,$B65=""),"",VLOOKUP($B65,males,3,FALSE))</f>
        <v>WSEH </v>
      </c>
      <c r="E65" s="24">
        <v>25.7</v>
      </c>
      <c r="F65" s="76"/>
      <c r="G65" s="7"/>
    </row>
    <row r="66" spans="1:7" ht="14.25">
      <c r="A66" s="22"/>
      <c r="B66" s="29"/>
      <c r="C66" s="7"/>
      <c r="D66" s="7"/>
      <c r="F66" s="21"/>
      <c r="G66" s="7"/>
    </row>
    <row r="67" spans="1:7" ht="14.25">
      <c r="A67" s="26" t="s">
        <v>0</v>
      </c>
      <c r="B67" s="10" t="s">
        <v>66</v>
      </c>
      <c r="C67" s="7"/>
      <c r="D67" s="11" t="s">
        <v>67</v>
      </c>
      <c r="E67" s="12"/>
      <c r="F67" s="30" t="s">
        <v>68</v>
      </c>
      <c r="G67" s="7"/>
    </row>
    <row r="68" spans="1:7" ht="14.25">
      <c r="A68" s="17" t="s">
        <v>6</v>
      </c>
      <c r="B68" s="18" t="s">
        <v>7</v>
      </c>
      <c r="C68" s="19" t="s">
        <v>8</v>
      </c>
      <c r="D68" s="11" t="s">
        <v>9</v>
      </c>
      <c r="E68" s="20" t="s">
        <v>10</v>
      </c>
      <c r="F68" s="21"/>
      <c r="G68" s="7"/>
    </row>
    <row r="69" spans="1:7" ht="14.25">
      <c r="A69" s="22">
        <v>1</v>
      </c>
      <c r="B69" s="74">
        <v>69</v>
      </c>
      <c r="C69" s="75" t="str">
        <f aca="true" t="shared" si="4" ref="C69:C75">IF(OR($B69=0,$B69=""),"",VLOOKUP($B69,males,2,FALSE))</f>
        <v>Connor Charles</v>
      </c>
      <c r="D69" s="75" t="str">
        <f aca="true" t="shared" si="5" ref="D69:D75">IF(OR($B69=0,$B69=""),"",VLOOKUP($B69,males,3,FALSE))</f>
        <v>Cookham RC</v>
      </c>
      <c r="E69" s="31" t="s">
        <v>69</v>
      </c>
      <c r="F69" s="21">
        <f>IF(E69="","",IF(E69&gt;F67,"","CBP"))</f>
      </c>
      <c r="G69" s="1" t="s">
        <v>0</v>
      </c>
    </row>
    <row r="70" spans="1:7" ht="14.25">
      <c r="A70" s="22">
        <v>2</v>
      </c>
      <c r="B70" s="74">
        <v>88</v>
      </c>
      <c r="C70" s="75" t="str">
        <f t="shared" si="4"/>
        <v>Freddie Pope</v>
      </c>
      <c r="D70" s="75" t="str">
        <f t="shared" si="5"/>
        <v>WESH</v>
      </c>
      <c r="E70" s="32" t="s">
        <v>70</v>
      </c>
      <c r="F70" s="21"/>
      <c r="G70" s="7"/>
    </row>
    <row r="71" spans="1:7" ht="14.25">
      <c r="A71" s="22">
        <v>3</v>
      </c>
      <c r="B71" s="74">
        <v>60</v>
      </c>
      <c r="C71" s="75" t="str">
        <f t="shared" si="4"/>
        <v>Elliott Lowrie</v>
      </c>
      <c r="D71" s="75" t="str">
        <f t="shared" si="5"/>
        <v>WSEH </v>
      </c>
      <c r="E71" s="32" t="s">
        <v>71</v>
      </c>
      <c r="F71" s="21"/>
      <c r="G71" s="7"/>
    </row>
    <row r="72" spans="1:7" ht="14.25">
      <c r="A72" s="22">
        <v>4</v>
      </c>
      <c r="B72" s="74">
        <v>63</v>
      </c>
      <c r="C72" s="75" t="str">
        <f t="shared" si="4"/>
        <v>Max Thurley</v>
      </c>
      <c r="D72" s="75" t="str">
        <f t="shared" si="5"/>
        <v>Bracknell AC</v>
      </c>
      <c r="E72" s="32" t="s">
        <v>72</v>
      </c>
      <c r="F72" s="21"/>
      <c r="G72" s="7"/>
    </row>
    <row r="73" spans="1:7" ht="14.25">
      <c r="A73" s="22">
        <v>5</v>
      </c>
      <c r="B73" s="74">
        <v>23</v>
      </c>
      <c r="C73" s="75" t="str">
        <f t="shared" si="4"/>
        <v>Thomas D'abreo</v>
      </c>
      <c r="D73" s="75" t="str">
        <f t="shared" si="5"/>
        <v>Bracknell AC</v>
      </c>
      <c r="E73" s="32" t="s">
        <v>73</v>
      </c>
      <c r="F73" s="21"/>
      <c r="G73" s="7"/>
    </row>
    <row r="74" spans="1:7" ht="14.25">
      <c r="A74" s="22">
        <v>6</v>
      </c>
      <c r="B74" s="74">
        <v>74</v>
      </c>
      <c r="C74" s="75" t="str">
        <f t="shared" si="4"/>
        <v>Matthew Kirk</v>
      </c>
      <c r="D74" s="75" t="str">
        <f t="shared" si="5"/>
        <v>Reading AC</v>
      </c>
      <c r="E74" s="32" t="s">
        <v>74</v>
      </c>
      <c r="F74" s="21"/>
      <c r="G74" s="7"/>
    </row>
    <row r="75" spans="1:7" ht="14.25">
      <c r="A75" s="22">
        <v>7</v>
      </c>
      <c r="B75" s="74">
        <v>149</v>
      </c>
      <c r="C75" s="75" t="str">
        <f t="shared" si="4"/>
        <v>Joshua Dilley</v>
      </c>
      <c r="D75" s="75" t="str">
        <f t="shared" si="5"/>
        <v>Cookham RC</v>
      </c>
      <c r="E75" s="31" t="s">
        <v>75</v>
      </c>
      <c r="F75" s="21">
        <f>IF(E75="","",IF(E75&gt;F73,"","CBP"))</f>
      </c>
      <c r="G75" s="7"/>
    </row>
    <row r="76" spans="1:7" ht="14.25">
      <c r="A76" s="22"/>
      <c r="B76" s="74"/>
      <c r="C76" s="75"/>
      <c r="D76" s="75"/>
      <c r="F76" s="21"/>
      <c r="G76" s="7"/>
    </row>
    <row r="77" spans="1:7" ht="14.25">
      <c r="A77" s="26" t="s">
        <v>0</v>
      </c>
      <c r="B77" s="10" t="s">
        <v>76</v>
      </c>
      <c r="C77" s="7"/>
      <c r="D77" s="11" t="s">
        <v>77</v>
      </c>
      <c r="E77" s="12"/>
      <c r="F77" s="30" t="s">
        <v>78</v>
      </c>
      <c r="G77" s="7"/>
    </row>
    <row r="78" spans="1:7" ht="14.25">
      <c r="A78" s="17" t="s">
        <v>6</v>
      </c>
      <c r="B78" s="18" t="s">
        <v>7</v>
      </c>
      <c r="C78" s="19" t="s">
        <v>8</v>
      </c>
      <c r="D78" s="11" t="s">
        <v>9</v>
      </c>
      <c r="E78" s="20" t="s">
        <v>10</v>
      </c>
      <c r="F78" s="21"/>
      <c r="G78" s="7"/>
    </row>
    <row r="79" spans="1:7" ht="14.25">
      <c r="A79" s="22">
        <v>1</v>
      </c>
      <c r="B79" s="74">
        <v>174</v>
      </c>
      <c r="C79" s="75" t="str">
        <f aca="true" t="shared" si="6" ref="C79:C88">IF(OR($B79=0,$B79=""),"",VLOOKUP($B79,males,2,FALSE))</f>
        <v>Luke-lom Hynes</v>
      </c>
      <c r="D79" s="75" t="str">
        <f aca="true" t="shared" si="7" ref="D79:D88">IF(OR($B79=0,$B79=""),"",VLOOKUP($B79,males,3,FALSE))</f>
        <v>Maidenhead AC</v>
      </c>
      <c r="E79" s="31" t="s">
        <v>79</v>
      </c>
      <c r="F79" s="21" t="s">
        <v>0</v>
      </c>
      <c r="G79" s="1" t="s">
        <v>0</v>
      </c>
    </row>
    <row r="80" spans="1:7" ht="14.25">
      <c r="A80" s="22">
        <v>2</v>
      </c>
      <c r="B80" s="74">
        <v>35</v>
      </c>
      <c r="C80" s="75" t="str">
        <f t="shared" si="6"/>
        <v>Sam Hodgson</v>
      </c>
      <c r="D80" s="75" t="str">
        <f t="shared" si="7"/>
        <v>WSEH</v>
      </c>
      <c r="E80" s="31" t="s">
        <v>80</v>
      </c>
      <c r="F80" s="21"/>
      <c r="G80" s="7"/>
    </row>
    <row r="81" spans="1:7" ht="14.25">
      <c r="A81" s="22">
        <v>3</v>
      </c>
      <c r="B81" s="74">
        <v>119</v>
      </c>
      <c r="C81" s="75" t="str">
        <f t="shared" si="6"/>
        <v>George Ferguson</v>
      </c>
      <c r="D81" s="75" t="str">
        <f t="shared" si="7"/>
        <v>Newbury AC</v>
      </c>
      <c r="E81" s="31" t="s">
        <v>81</v>
      </c>
      <c r="F81" s="21"/>
      <c r="G81" s="7"/>
    </row>
    <row r="82" spans="1:7" ht="14.25">
      <c r="A82" s="22">
        <v>4</v>
      </c>
      <c r="B82" s="74">
        <v>109</v>
      </c>
      <c r="C82" s="75" t="str">
        <f t="shared" si="6"/>
        <v>Charlie Borgnis</v>
      </c>
      <c r="D82" s="75" t="str">
        <f t="shared" si="7"/>
        <v>Bracknell AC</v>
      </c>
      <c r="E82" s="31" t="s">
        <v>82</v>
      </c>
      <c r="F82" s="21"/>
      <c r="G82" s="7"/>
    </row>
    <row r="83" spans="1:7" ht="14.25">
      <c r="A83" s="22">
        <v>5</v>
      </c>
      <c r="B83" s="74">
        <v>194</v>
      </c>
      <c r="C83" s="75" t="str">
        <f t="shared" si="6"/>
        <v>Connor Law</v>
      </c>
      <c r="D83" s="75" t="str">
        <f t="shared" si="7"/>
        <v>Bracknell AC</v>
      </c>
      <c r="E83" s="31" t="s">
        <v>83</v>
      </c>
      <c r="F83" s="21"/>
      <c r="G83" s="7"/>
    </row>
    <row r="84" spans="1:7" ht="14.25">
      <c r="A84" s="22">
        <v>6</v>
      </c>
      <c r="B84" s="74">
        <v>85</v>
      </c>
      <c r="C84" s="75" t="str">
        <f t="shared" si="6"/>
        <v>William Goddard</v>
      </c>
      <c r="D84" s="75" t="str">
        <f t="shared" si="7"/>
        <v>WESH</v>
      </c>
      <c r="E84" s="31" t="s">
        <v>83</v>
      </c>
      <c r="F84" s="21"/>
      <c r="G84" s="7"/>
    </row>
    <row r="85" spans="1:7" ht="14.25">
      <c r="A85" s="22">
        <v>7</v>
      </c>
      <c r="B85" s="74">
        <v>162</v>
      </c>
      <c r="C85" s="75" t="str">
        <f t="shared" si="6"/>
        <v>Ethan Halliday</v>
      </c>
      <c r="D85" s="75" t="str">
        <f t="shared" si="7"/>
        <v>Bracknell AC</v>
      </c>
      <c r="E85" s="31" t="s">
        <v>84</v>
      </c>
      <c r="F85" s="21">
        <f>IF(E85="","",IF(E85&gt;F83,"","CBP"))</f>
      </c>
      <c r="G85" s="7"/>
    </row>
    <row r="86" spans="1:7" ht="14.25">
      <c r="A86" s="22">
        <v>8</v>
      </c>
      <c r="B86" s="74">
        <v>51</v>
      </c>
      <c r="C86" s="75" t="str">
        <f t="shared" si="6"/>
        <v>Oliver Barrett</v>
      </c>
      <c r="D86" s="75" t="str">
        <f t="shared" si="7"/>
        <v>Bracknell AC</v>
      </c>
      <c r="E86" s="31" t="s">
        <v>85</v>
      </c>
      <c r="F86" s="21"/>
      <c r="G86" s="7"/>
    </row>
    <row r="87" spans="1:7" ht="14.25">
      <c r="A87" s="22">
        <v>9</v>
      </c>
      <c r="B87" s="74">
        <v>126</v>
      </c>
      <c r="C87" s="75" t="str">
        <f t="shared" si="6"/>
        <v>Matthew Knight</v>
      </c>
      <c r="D87" s="75" t="str">
        <f t="shared" si="7"/>
        <v>WSEH</v>
      </c>
      <c r="E87" s="31" t="s">
        <v>86</v>
      </c>
      <c r="F87" s="21"/>
      <c r="G87" s="7"/>
    </row>
    <row r="88" spans="1:7" ht="14.25">
      <c r="A88" s="22">
        <v>10</v>
      </c>
      <c r="B88" s="74">
        <v>53</v>
      </c>
      <c r="C88" s="75" t="str">
        <f t="shared" si="6"/>
        <v>Robbie Hadleigh</v>
      </c>
      <c r="D88" s="75" t="str">
        <f t="shared" si="7"/>
        <v>Bracknell AC</v>
      </c>
      <c r="E88" s="31" t="s">
        <v>87</v>
      </c>
      <c r="F88" s="21"/>
      <c r="G88" s="7"/>
    </row>
    <row r="89" spans="1:7" ht="14.25">
      <c r="A89" s="22"/>
      <c r="B89" s="29"/>
      <c r="C89" s="7"/>
      <c r="D89" s="7"/>
      <c r="F89" s="21"/>
      <c r="G89" s="7"/>
    </row>
    <row r="90" spans="1:7" ht="14.25">
      <c r="A90" s="26" t="s">
        <v>0</v>
      </c>
      <c r="B90" s="10" t="s">
        <v>88</v>
      </c>
      <c r="C90" s="7"/>
      <c r="D90" s="11" t="s">
        <v>89</v>
      </c>
      <c r="E90" s="12"/>
      <c r="F90" s="13">
        <v>12.3</v>
      </c>
      <c r="G90" s="7"/>
    </row>
    <row r="91" spans="1:7" ht="14.25">
      <c r="A91" s="28"/>
      <c r="B91" s="10"/>
      <c r="C91" s="7"/>
      <c r="D91" s="15" t="s">
        <v>4</v>
      </c>
      <c r="E91" s="16" t="s">
        <v>5</v>
      </c>
      <c r="F91" s="13"/>
      <c r="G91" s="7"/>
    </row>
    <row r="92" spans="1:7" ht="14.25">
      <c r="A92" s="17" t="s">
        <v>6</v>
      </c>
      <c r="B92" s="18" t="s">
        <v>7</v>
      </c>
      <c r="C92" s="19" t="s">
        <v>8</v>
      </c>
      <c r="D92" s="11" t="s">
        <v>9</v>
      </c>
      <c r="E92" s="20" t="s">
        <v>10</v>
      </c>
      <c r="F92" s="21"/>
      <c r="G92" s="7"/>
    </row>
    <row r="93" spans="1:7" ht="14.25">
      <c r="A93" s="22">
        <v>1</v>
      </c>
      <c r="B93" s="74">
        <v>74</v>
      </c>
      <c r="C93" s="75" t="str">
        <f>IF(OR($B93=0,$B93=""),"",VLOOKUP($B93,males,2,FALSE))</f>
        <v>Matthew Kirk</v>
      </c>
      <c r="D93" s="75" t="str">
        <f>IF(OR($B93=0,$B93=""),"",VLOOKUP($B93,males,3,FALSE))</f>
        <v>Reading AC</v>
      </c>
      <c r="E93" s="24">
        <v>12.9</v>
      </c>
      <c r="F93" s="21">
        <f>IF(E93="","",IF(E93&gt;F90,"","CBP"))</f>
      </c>
      <c r="G93" s="7"/>
    </row>
    <row r="94" spans="1:7" ht="14.25">
      <c r="A94" s="22">
        <v>2</v>
      </c>
      <c r="B94" s="74">
        <v>160</v>
      </c>
      <c r="C94" s="75" t="str">
        <f>IF(OR($B94=0,$B94=""),"",VLOOKUP($B94,males,2,FALSE))</f>
        <v>Sam Green</v>
      </c>
      <c r="D94" s="75" t="str">
        <f>IF(OR($B94=0,$B94=""),"",VLOOKUP($B94,males,3,FALSE))</f>
        <v>Bracknell AC</v>
      </c>
      <c r="E94" s="24">
        <v>13.5</v>
      </c>
      <c r="F94" s="21">
        <f>IF(E94="","",IF(E94&gt;F91,"","CBP"))</f>
      </c>
      <c r="G94" s="7"/>
    </row>
    <row r="95" spans="1:7" ht="14.25">
      <c r="A95" s="22">
        <v>3</v>
      </c>
      <c r="B95" s="74">
        <v>202</v>
      </c>
      <c r="C95" s="75" t="str">
        <f>IF(OR($B95=0,$B95=""),"",VLOOKUP($B95,males,2,FALSE))</f>
        <v>James Thomas Radford</v>
      </c>
      <c r="D95" s="75" t="str">
        <f>IF(OR($B95=0,$B95=""),"",VLOOKUP($B95,males,3,FALSE))</f>
        <v>Slough Junior AC</v>
      </c>
      <c r="E95" s="24">
        <v>14.1</v>
      </c>
      <c r="F95" s="21">
        <f>IF(E95="","",IF(E95&gt;F92,"","CBP"))</f>
      </c>
      <c r="G95" s="7"/>
    </row>
    <row r="96" spans="1:7" ht="14.25">
      <c r="A96" s="22"/>
      <c r="B96" s="74"/>
      <c r="C96" s="75"/>
      <c r="D96" s="75"/>
      <c r="E96" s="24"/>
      <c r="F96" s="21"/>
      <c r="G96" s="7"/>
    </row>
    <row r="97" spans="1:7" ht="14.25">
      <c r="A97" s="22"/>
      <c r="B97" s="77" t="s">
        <v>90</v>
      </c>
      <c r="C97" s="75"/>
      <c r="D97" s="75"/>
      <c r="E97" s="24"/>
      <c r="F97" s="21"/>
      <c r="G97" s="7"/>
    </row>
    <row r="98" spans="1:7" ht="14.25">
      <c r="A98" s="22">
        <v>1</v>
      </c>
      <c r="B98" s="74"/>
      <c r="C98" s="75" t="s">
        <v>91</v>
      </c>
      <c r="D98" s="75"/>
      <c r="E98" s="24">
        <v>56.6</v>
      </c>
      <c r="F98" s="21"/>
      <c r="G98" s="7"/>
    </row>
    <row r="99" spans="1:7" ht="14.25">
      <c r="A99" s="22"/>
      <c r="B99" s="74"/>
      <c r="C99" s="75"/>
      <c r="D99" s="75"/>
      <c r="E99" s="24"/>
      <c r="F99" s="21"/>
      <c r="G99" s="7"/>
    </row>
    <row r="100" spans="1:7" ht="14.25">
      <c r="A100" s="33" t="s">
        <v>0</v>
      </c>
      <c r="B100" s="34" t="s">
        <v>92</v>
      </c>
      <c r="C100" s="35"/>
      <c r="D100" s="36" t="s">
        <v>93</v>
      </c>
      <c r="E100" s="37"/>
      <c r="F100" s="38">
        <v>9.51</v>
      </c>
      <c r="G100" s="7"/>
    </row>
    <row r="101" spans="1:7" ht="14.25">
      <c r="A101" s="17" t="s">
        <v>6</v>
      </c>
      <c r="B101" s="39" t="s">
        <v>7</v>
      </c>
      <c r="C101" s="40" t="s">
        <v>8</v>
      </c>
      <c r="D101" s="36" t="s">
        <v>9</v>
      </c>
      <c r="E101" s="41" t="s">
        <v>10</v>
      </c>
      <c r="F101" s="42"/>
      <c r="G101" s="7"/>
    </row>
    <row r="102" spans="1:7" ht="14.25">
      <c r="A102" s="22">
        <v>1</v>
      </c>
      <c r="B102" s="74">
        <v>12</v>
      </c>
      <c r="C102" s="75" t="str">
        <f>IF(OR($B102=0,$B102=""),"",VLOOKUP($B102,males,2,FALSE))</f>
        <v>Harry Booker</v>
      </c>
      <c r="D102" s="75" t="str">
        <f>IF(OR($B102=0,$B102=""),"",VLOOKUP($B102,males,3,FALSE))</f>
        <v>Team Kennet</v>
      </c>
      <c r="E102" s="5">
        <v>11.15</v>
      </c>
      <c r="F102" s="42" t="s">
        <v>48</v>
      </c>
      <c r="G102" s="1" t="s">
        <v>0</v>
      </c>
    </row>
    <row r="103" spans="1:7" ht="14.25">
      <c r="A103" s="22">
        <v>2</v>
      </c>
      <c r="B103" s="74">
        <v>16</v>
      </c>
      <c r="C103" s="75" t="str">
        <f>IF(OR($B103=0,$B103=""),"",VLOOKUP($B103,males,2,FALSE))</f>
        <v>Oliver Gregory</v>
      </c>
      <c r="D103" s="75" t="str">
        <f>IF(OR($B103=0,$B103=""),"",VLOOKUP($B103,males,3,FALSE))</f>
        <v>Team Kennet</v>
      </c>
      <c r="E103" s="5">
        <v>9.43</v>
      </c>
      <c r="F103" s="42"/>
      <c r="G103" s="7"/>
    </row>
    <row r="104" spans="1:7" ht="14.25">
      <c r="A104" s="22">
        <v>3</v>
      </c>
      <c r="B104" s="74">
        <v>207</v>
      </c>
      <c r="C104" s="75" t="str">
        <f>IF(OR($B104=0,$B104=""),"",VLOOKUP($B104,males,2,FALSE))</f>
        <v>Connor Rapecki</v>
      </c>
      <c r="D104" s="75" t="str">
        <f>IF(OR($B104=0,$B104=""),"",VLOOKUP($B104,males,3,FALSE))</f>
        <v>Slough Junior AC</v>
      </c>
      <c r="E104" s="5">
        <v>7.63</v>
      </c>
      <c r="F104" s="42"/>
      <c r="G104" s="7"/>
    </row>
    <row r="105" spans="1:7" ht="14.25">
      <c r="A105" s="22"/>
      <c r="B105" s="74"/>
      <c r="C105" s="75"/>
      <c r="D105" s="75"/>
      <c r="F105" s="42"/>
      <c r="G105" s="7"/>
    </row>
    <row r="106" spans="1:7" ht="14.25">
      <c r="A106" s="33" t="s">
        <v>0</v>
      </c>
      <c r="B106" s="34" t="s">
        <v>94</v>
      </c>
      <c r="C106" s="35"/>
      <c r="D106" s="43" t="s">
        <v>95</v>
      </c>
      <c r="E106" s="37"/>
      <c r="F106" s="44">
        <v>25.4</v>
      </c>
      <c r="G106" s="7"/>
    </row>
    <row r="107" spans="1:7" ht="14.25">
      <c r="A107" s="17" t="s">
        <v>6</v>
      </c>
      <c r="B107" s="39" t="s">
        <v>7</v>
      </c>
      <c r="C107" s="40" t="s">
        <v>8</v>
      </c>
      <c r="D107" s="36" t="s">
        <v>9</v>
      </c>
      <c r="E107" s="41" t="s">
        <v>10</v>
      </c>
      <c r="F107" s="42"/>
      <c r="G107" s="7"/>
    </row>
    <row r="108" spans="1:7" ht="14.25">
      <c r="A108" s="22">
        <v>1</v>
      </c>
      <c r="B108" s="74">
        <v>12</v>
      </c>
      <c r="C108" s="75" t="str">
        <f>IF(OR($B108=0,$B108=""),"",VLOOKUP($B108,males,2,FALSE))</f>
        <v>Harry Booker</v>
      </c>
      <c r="D108" s="75" t="str">
        <f>IF(OR($B108=0,$B108=""),"",VLOOKUP($B108,males,3,FALSE))</f>
        <v>Team Kennet</v>
      </c>
      <c r="E108" s="5">
        <v>33.63</v>
      </c>
      <c r="F108" s="1" t="s">
        <v>48</v>
      </c>
      <c r="G108" s="1" t="s">
        <v>0</v>
      </c>
    </row>
    <row r="109" spans="1:7" ht="14.25">
      <c r="A109" s="22">
        <v>2</v>
      </c>
      <c r="B109" s="74">
        <v>16</v>
      </c>
      <c r="C109" s="75" t="str">
        <f>IF(OR($B109=0,$B109=""),"",VLOOKUP($B109,males,2,FALSE))</f>
        <v>Oliver Gregory</v>
      </c>
      <c r="D109" s="75" t="str">
        <f>IF(OR($B109=0,$B109=""),"",VLOOKUP($B109,males,3,FALSE))</f>
        <v>Team Kennet</v>
      </c>
      <c r="E109" s="5">
        <v>20.85</v>
      </c>
      <c r="F109" s="42"/>
      <c r="G109" s="7"/>
    </row>
    <row r="110" spans="1:7" ht="14.25">
      <c r="A110" s="22">
        <v>3</v>
      </c>
      <c r="B110" s="74">
        <v>195</v>
      </c>
      <c r="C110" s="75" t="str">
        <f>IF(OR($B110=0,$B110=""),"",VLOOKUP($B110,males,2,FALSE))</f>
        <v>Alex McLaughlin</v>
      </c>
      <c r="D110" s="75" t="str">
        <f>IF(OR($B110=0,$B110=""),"",VLOOKUP($B110,males,3,FALSE))</f>
        <v>Team Kennet</v>
      </c>
      <c r="E110" s="5">
        <v>19.24</v>
      </c>
      <c r="F110" s="42"/>
      <c r="G110" s="7"/>
    </row>
    <row r="111" spans="1:7" ht="14.25">
      <c r="A111" s="22"/>
      <c r="B111" s="74"/>
      <c r="C111" s="75"/>
      <c r="D111" s="75"/>
      <c r="F111" s="42"/>
      <c r="G111" s="7"/>
    </row>
    <row r="112" spans="1:7" ht="14.25">
      <c r="A112" s="33" t="s">
        <v>0</v>
      </c>
      <c r="B112" s="34" t="s">
        <v>96</v>
      </c>
      <c r="C112" s="35"/>
      <c r="D112" s="45" t="s">
        <v>97</v>
      </c>
      <c r="E112" s="37"/>
      <c r="F112" s="44">
        <v>38.1</v>
      </c>
      <c r="G112" s="7"/>
    </row>
    <row r="113" spans="1:7" ht="14.25">
      <c r="A113" s="17" t="s">
        <v>6</v>
      </c>
      <c r="B113" s="39" t="s">
        <v>7</v>
      </c>
      <c r="C113" s="40" t="s">
        <v>8</v>
      </c>
      <c r="D113" s="36" t="s">
        <v>9</v>
      </c>
      <c r="E113" s="41" t="s">
        <v>10</v>
      </c>
      <c r="F113" s="42"/>
      <c r="G113" s="7"/>
    </row>
    <row r="114" spans="1:7" ht="14.25">
      <c r="A114" s="22">
        <v>1</v>
      </c>
      <c r="B114" s="74">
        <v>79</v>
      </c>
      <c r="C114" s="75" t="str">
        <f>IF(OR($B114=0,$B114=""),"",VLOOKUP($B114,males,2,FALSE))</f>
        <v>Benjamin East</v>
      </c>
      <c r="D114" s="75" t="str">
        <f>IF(OR($B114=0,$B114=""),"",VLOOKUP($B114,males,3,FALSE))</f>
        <v>Team Kennet</v>
      </c>
      <c r="E114" s="5">
        <v>44.76</v>
      </c>
      <c r="F114" s="42" t="s">
        <v>48</v>
      </c>
      <c r="G114" s="1" t="s">
        <v>0</v>
      </c>
    </row>
    <row r="115" spans="1:7" ht="14.25">
      <c r="A115" s="22">
        <v>2</v>
      </c>
      <c r="B115" s="74">
        <v>159</v>
      </c>
      <c r="C115" s="75" t="str">
        <f>IF(OR($B115=0,$B115=""),"",VLOOKUP($B115,males,2,FALSE))</f>
        <v>Matthew Dilley</v>
      </c>
      <c r="D115" s="75" t="str">
        <f>IF(OR($B115=0,$B115=""),"",VLOOKUP($B115,males,3,FALSE))</f>
        <v>Cookham RC</v>
      </c>
      <c r="E115" s="5">
        <v>31.6</v>
      </c>
      <c r="F115" s="42"/>
      <c r="G115" s="7"/>
    </row>
    <row r="116" spans="1:7" ht="14.25">
      <c r="A116" s="22">
        <v>3</v>
      </c>
      <c r="B116" s="74">
        <v>212</v>
      </c>
      <c r="C116" s="75" t="str">
        <f>IF(OR($B116=0,$B116=""),"",VLOOKUP($B116,males,2,FALSE))</f>
        <v>James West</v>
      </c>
      <c r="D116" s="75" t="str">
        <f>IF(OR($B116=0,$B116=""),"",VLOOKUP($B116,males,3,FALSE))</f>
        <v>Reading AC</v>
      </c>
      <c r="E116" s="5">
        <v>24.71</v>
      </c>
      <c r="F116" s="42"/>
      <c r="G116" s="7"/>
    </row>
    <row r="117" spans="1:7" ht="14.25">
      <c r="A117" s="22">
        <v>4</v>
      </c>
      <c r="B117" s="74">
        <v>177</v>
      </c>
      <c r="C117" s="75" t="str">
        <f>IF(OR($B117=0,$B117=""),"",VLOOKUP($B117,males,2,FALSE))</f>
        <v>Callum Jones</v>
      </c>
      <c r="D117" s="75" t="str">
        <f>IF(OR($B117=0,$B117=""),"",VLOOKUP($B117,males,3,FALSE))</f>
        <v>Maidenhead AC</v>
      </c>
      <c r="E117" s="5">
        <v>17.72</v>
      </c>
      <c r="F117" s="42"/>
      <c r="G117" s="7"/>
    </row>
    <row r="118" spans="1:7" ht="14.25">
      <c r="A118" s="22">
        <v>5</v>
      </c>
      <c r="B118" s="74">
        <v>145</v>
      </c>
      <c r="C118" s="75" t="str">
        <f>IF(OR($B118=0,$B118=""),"",VLOOKUP($B118,males,2,FALSE))</f>
        <v>James Dhanraj</v>
      </c>
      <c r="D118" s="75" t="str">
        <f>IF(OR($B118=0,$B118=""),"",VLOOKUP($B118,males,3,FALSE))</f>
        <v>Slough Junior AC</v>
      </c>
      <c r="E118" s="5">
        <v>15.26</v>
      </c>
      <c r="F118" s="42"/>
      <c r="G118" s="7"/>
    </row>
    <row r="119" spans="1:7" ht="14.25">
      <c r="A119" s="22"/>
      <c r="B119" s="74"/>
      <c r="C119" s="75"/>
      <c r="D119" s="75"/>
      <c r="F119" s="42"/>
      <c r="G119" s="7"/>
    </row>
    <row r="120" spans="1:7" ht="14.25">
      <c r="A120" s="33" t="s">
        <v>0</v>
      </c>
      <c r="B120" s="34" t="s">
        <v>98</v>
      </c>
      <c r="C120" s="35"/>
      <c r="D120" s="36" t="s">
        <v>99</v>
      </c>
      <c r="E120" s="37"/>
      <c r="F120" s="44">
        <v>1.55</v>
      </c>
      <c r="G120" s="7"/>
    </row>
    <row r="121" spans="1:7" ht="14.25">
      <c r="A121" s="17" t="s">
        <v>6</v>
      </c>
      <c r="B121" s="39" t="s">
        <v>7</v>
      </c>
      <c r="C121" s="40" t="s">
        <v>8</v>
      </c>
      <c r="D121" s="36" t="s">
        <v>9</v>
      </c>
      <c r="E121" s="41" t="s">
        <v>10</v>
      </c>
      <c r="F121" s="42"/>
      <c r="G121" s="7"/>
    </row>
    <row r="122" spans="1:7" ht="14.25">
      <c r="A122" s="22">
        <v>1</v>
      </c>
      <c r="B122" s="74">
        <v>133</v>
      </c>
      <c r="C122" s="75" t="str">
        <f aca="true" t="shared" si="8" ref="C122:C128">IF(OR($B122=0,$B122=""),"",VLOOKUP($B122,males,2,FALSE))</f>
        <v>Sammy Ball</v>
      </c>
      <c r="D122" s="75" t="str">
        <f aca="true" t="shared" si="9" ref="D122:D128">IF(OR($B122=0,$B122=""),"",VLOOKUP($B122,males,3,FALSE))</f>
        <v>Reading AC</v>
      </c>
      <c r="E122" s="5">
        <v>1.39</v>
      </c>
      <c r="F122" s="42"/>
      <c r="G122" s="1" t="s">
        <v>0</v>
      </c>
    </row>
    <row r="123" spans="1:7" ht="14.25">
      <c r="A123" s="22">
        <v>2</v>
      </c>
      <c r="B123" s="74">
        <v>202</v>
      </c>
      <c r="C123" s="75" t="str">
        <f t="shared" si="8"/>
        <v>James Thomas Radford</v>
      </c>
      <c r="D123" s="75" t="str">
        <f t="shared" si="9"/>
        <v>Slough Junior AC</v>
      </c>
      <c r="E123" s="5">
        <v>1.36</v>
      </c>
      <c r="F123" s="42"/>
      <c r="G123" s="7"/>
    </row>
    <row r="124" spans="1:7" ht="14.25">
      <c r="A124" s="22">
        <v>3</v>
      </c>
      <c r="B124" s="74">
        <v>74</v>
      </c>
      <c r="C124" s="75" t="str">
        <f t="shared" si="8"/>
        <v>Matthew Kirk</v>
      </c>
      <c r="D124" s="75" t="str">
        <f t="shared" si="9"/>
        <v>Reading AC</v>
      </c>
      <c r="E124" s="5">
        <v>1.33</v>
      </c>
      <c r="F124" s="42"/>
      <c r="G124" s="7"/>
    </row>
    <row r="125" spans="1:7" ht="14.25">
      <c r="A125" s="22">
        <v>4</v>
      </c>
      <c r="B125" s="74">
        <v>63</v>
      </c>
      <c r="C125" s="75" t="str">
        <f t="shared" si="8"/>
        <v>Max Thurley</v>
      </c>
      <c r="D125" s="75" t="str">
        <f t="shared" si="9"/>
        <v>Bracknell AC</v>
      </c>
      <c r="E125" s="5">
        <v>1.33</v>
      </c>
      <c r="F125" s="42"/>
      <c r="G125" s="7"/>
    </row>
    <row r="126" spans="1:7" ht="14.25">
      <c r="A126" s="22">
        <v>5</v>
      </c>
      <c r="B126" s="74">
        <v>194</v>
      </c>
      <c r="C126" s="75" t="str">
        <f t="shared" si="8"/>
        <v>Connor Law</v>
      </c>
      <c r="D126" s="75" t="str">
        <f t="shared" si="9"/>
        <v>Bracknell AC</v>
      </c>
      <c r="E126" s="5">
        <v>1.2</v>
      </c>
      <c r="F126" s="42"/>
      <c r="G126" s="7"/>
    </row>
    <row r="127" spans="1:7" ht="14.25">
      <c r="A127" s="22">
        <v>6</v>
      </c>
      <c r="B127" s="74">
        <v>145</v>
      </c>
      <c r="C127" s="75" t="str">
        <f t="shared" si="8"/>
        <v>James Dhanraj</v>
      </c>
      <c r="D127" s="75" t="str">
        <f t="shared" si="9"/>
        <v>Slough Junior AC</v>
      </c>
      <c r="E127" s="5">
        <v>1.1</v>
      </c>
      <c r="F127" s="42"/>
      <c r="G127" s="7"/>
    </row>
    <row r="128" spans="1:7" ht="14.25">
      <c r="A128" s="22">
        <v>7</v>
      </c>
      <c r="B128" s="74">
        <v>53</v>
      </c>
      <c r="C128" s="75" t="str">
        <f t="shared" si="8"/>
        <v>Robbie Hadleigh</v>
      </c>
      <c r="D128" s="75" t="str">
        <f t="shared" si="9"/>
        <v>Bracknell AC</v>
      </c>
      <c r="E128" s="5">
        <v>1.05</v>
      </c>
      <c r="F128" s="42"/>
      <c r="G128" s="7"/>
    </row>
    <row r="129" spans="1:7" ht="14.25">
      <c r="A129" s="22"/>
      <c r="B129" s="74"/>
      <c r="C129" s="75"/>
      <c r="D129" s="75"/>
      <c r="F129" s="42"/>
      <c r="G129" s="7"/>
    </row>
    <row r="130" spans="1:7" ht="14.25">
      <c r="A130" s="33" t="s">
        <v>0</v>
      </c>
      <c r="B130" s="46" t="s">
        <v>100</v>
      </c>
      <c r="C130" s="7"/>
      <c r="D130" s="45" t="s">
        <v>101</v>
      </c>
      <c r="E130" s="12"/>
      <c r="F130" s="13">
        <v>5.25</v>
      </c>
      <c r="G130" s="7"/>
    </row>
    <row r="131" spans="1:7" ht="14.25">
      <c r="A131" s="17" t="s">
        <v>6</v>
      </c>
      <c r="B131" s="18" t="s">
        <v>7</v>
      </c>
      <c r="C131" s="19" t="s">
        <v>8</v>
      </c>
      <c r="D131" s="11" t="s">
        <v>9</v>
      </c>
      <c r="E131" s="20" t="s">
        <v>10</v>
      </c>
      <c r="F131" s="21"/>
      <c r="G131" s="7"/>
    </row>
    <row r="132" spans="1:7" ht="14.25">
      <c r="A132" s="22">
        <v>1</v>
      </c>
      <c r="B132" s="74">
        <v>210</v>
      </c>
      <c r="C132" s="75" t="str">
        <f aca="true" t="shared" si="10" ref="C132:C141">IF(OR($B132=0,$B132=""),"",VLOOKUP($B132,males,2,FALSE))</f>
        <v>Adam Ulhaq</v>
      </c>
      <c r="D132" s="75" t="str">
        <f aca="true" t="shared" si="11" ref="D132:D141">IF(OR($B132=0,$B132=""),"",VLOOKUP($B132,males,3,FALSE))</f>
        <v>Maidenhead AC</v>
      </c>
      <c r="E132" s="5">
        <v>4.79</v>
      </c>
      <c r="F132" s="42" t="s">
        <v>0</v>
      </c>
      <c r="G132" s="1" t="s">
        <v>0</v>
      </c>
    </row>
    <row r="133" spans="1:7" ht="14.25">
      <c r="A133" s="22">
        <v>2</v>
      </c>
      <c r="B133" s="74">
        <v>133</v>
      </c>
      <c r="C133" s="75" t="str">
        <f t="shared" si="10"/>
        <v>Sammy Ball</v>
      </c>
      <c r="D133" s="75" t="str">
        <f t="shared" si="11"/>
        <v>Reading AC</v>
      </c>
      <c r="E133" s="5">
        <v>4.76</v>
      </c>
      <c r="F133" s="42"/>
      <c r="G133" s="7"/>
    </row>
    <row r="134" spans="1:7" ht="14.25">
      <c r="A134" s="22">
        <v>3</v>
      </c>
      <c r="B134" s="74">
        <v>197</v>
      </c>
      <c r="C134" s="75" t="str">
        <f t="shared" si="10"/>
        <v>Elijah Oladunjoye</v>
      </c>
      <c r="D134" s="75" t="str">
        <f t="shared" si="11"/>
        <v>Slough Junior AC</v>
      </c>
      <c r="E134" s="5">
        <v>4.59</v>
      </c>
      <c r="F134" s="42"/>
      <c r="G134" s="7"/>
    </row>
    <row r="135" spans="1:7" ht="14.25">
      <c r="A135" s="22">
        <v>4</v>
      </c>
      <c r="B135" s="74">
        <v>207</v>
      </c>
      <c r="C135" s="75" t="str">
        <f t="shared" si="10"/>
        <v>Connor Rapecki</v>
      </c>
      <c r="D135" s="75" t="str">
        <f t="shared" si="11"/>
        <v>Slough Junior AC</v>
      </c>
      <c r="E135" s="5">
        <v>4.43</v>
      </c>
      <c r="F135" s="42"/>
      <c r="G135" s="7"/>
    </row>
    <row r="136" spans="1:7" ht="14.25">
      <c r="A136" s="22">
        <v>5</v>
      </c>
      <c r="B136" s="74">
        <v>22</v>
      </c>
      <c r="C136" s="75" t="str">
        <f t="shared" si="10"/>
        <v>Akeem Willis</v>
      </c>
      <c r="D136" s="75" t="str">
        <f t="shared" si="11"/>
        <v>Slough Junior AC</v>
      </c>
      <c r="E136" s="5">
        <v>4.12</v>
      </c>
      <c r="F136" s="42"/>
      <c r="G136" s="7"/>
    </row>
    <row r="137" spans="1:7" ht="14.25">
      <c r="A137" s="22">
        <v>6</v>
      </c>
      <c r="B137" s="74">
        <v>144</v>
      </c>
      <c r="C137" s="75" t="str">
        <f t="shared" si="10"/>
        <v>Joel Bradford</v>
      </c>
      <c r="D137" s="75" t="str">
        <f t="shared" si="11"/>
        <v>Bracknell AC</v>
      </c>
      <c r="E137" s="5">
        <v>4.02</v>
      </c>
      <c r="F137" s="42"/>
      <c r="G137" s="7"/>
    </row>
    <row r="138" spans="1:5" ht="14.25">
      <c r="A138" s="22">
        <v>7</v>
      </c>
      <c r="B138" s="74">
        <v>101</v>
      </c>
      <c r="C138" s="75" t="str">
        <f t="shared" si="10"/>
        <v>Trey Bennett</v>
      </c>
      <c r="D138" s="75" t="str">
        <f t="shared" si="11"/>
        <v>Slough Junior AC</v>
      </c>
      <c r="E138" s="5">
        <v>3.69</v>
      </c>
    </row>
    <row r="139" spans="1:5" ht="14.25">
      <c r="A139" s="22">
        <v>8</v>
      </c>
      <c r="B139" s="74">
        <v>63</v>
      </c>
      <c r="C139" s="75" t="str">
        <f t="shared" si="10"/>
        <v>Max Thurley</v>
      </c>
      <c r="D139" s="75" t="str">
        <f t="shared" si="11"/>
        <v>Bracknell AC</v>
      </c>
      <c r="E139" s="5">
        <v>3.55</v>
      </c>
    </row>
    <row r="140" spans="1:5" ht="14.25">
      <c r="A140" s="22">
        <v>9</v>
      </c>
      <c r="B140" s="74">
        <v>39</v>
      </c>
      <c r="C140" s="75" t="str">
        <f t="shared" si="10"/>
        <v>Andrew Arraiol</v>
      </c>
      <c r="D140" s="75" t="str">
        <f t="shared" si="11"/>
        <v>Slough Junior AC</v>
      </c>
      <c r="E140" s="5">
        <v>3.51</v>
      </c>
    </row>
    <row r="141" spans="1:5" ht="14.25">
      <c r="A141" s="22">
        <v>10</v>
      </c>
      <c r="B141" s="74">
        <v>208</v>
      </c>
      <c r="C141" s="75" t="str">
        <f t="shared" si="10"/>
        <v>Ben Richards</v>
      </c>
      <c r="D141" s="75" t="str">
        <f t="shared" si="11"/>
        <v>Reading AC</v>
      </c>
      <c r="E141" s="5">
        <v>3.33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48" customWidth="1"/>
    <col min="2" max="2" width="6.7109375" style="49" customWidth="1"/>
    <col min="3" max="3" width="25.7109375" style="38" customWidth="1"/>
    <col min="4" max="4" width="25.28125" style="38" customWidth="1"/>
    <col min="5" max="5" width="14.140625" style="5" customWidth="1"/>
    <col min="6" max="6" width="7.00390625" style="47" customWidth="1"/>
  </cols>
  <sheetData>
    <row r="1" spans="1:6" ht="14.25">
      <c r="A1" s="50" t="s">
        <v>55</v>
      </c>
      <c r="B1" s="52"/>
      <c r="C1" s="52"/>
      <c r="D1" s="52"/>
      <c r="E1" s="52"/>
      <c r="F1" s="52"/>
    </row>
    <row r="2" ht="14.25">
      <c r="A2" s="51" t="s">
        <v>102</v>
      </c>
    </row>
    <row r="3" ht="14.25">
      <c r="A3" s="51"/>
    </row>
    <row r="6" spans="1:6" ht="14.25">
      <c r="A6" s="26" t="s">
        <v>0</v>
      </c>
      <c r="B6" s="10" t="s">
        <v>103</v>
      </c>
      <c r="C6" s="7"/>
      <c r="D6" s="45" t="s">
        <v>104</v>
      </c>
      <c r="E6" s="12"/>
      <c r="F6" s="30">
        <v>0.007019675925925926</v>
      </c>
    </row>
    <row r="7" spans="1:6" ht="14.25">
      <c r="A7" s="17" t="s">
        <v>6</v>
      </c>
      <c r="B7" s="18" t="s">
        <v>7</v>
      </c>
      <c r="C7" s="19" t="s">
        <v>8</v>
      </c>
      <c r="D7" s="11" t="s">
        <v>9</v>
      </c>
      <c r="E7" s="20" t="s">
        <v>10</v>
      </c>
      <c r="F7" s="21"/>
    </row>
    <row r="8" spans="1:6" ht="14.25">
      <c r="A8" s="48">
        <v>1</v>
      </c>
      <c r="B8" s="60">
        <v>79</v>
      </c>
      <c r="C8" s="61" t="str">
        <f>IF(OR($B8=0,$B8=""),"",VLOOKUP($B8,females,2,FALSE))</f>
        <v>Susie Mair</v>
      </c>
      <c r="D8" s="61" t="str">
        <f>IF(OR($B8=0,$B8=""),"",VLOOKUP($B8,females,3,FALSE))</f>
        <v>Bracknell AC</v>
      </c>
      <c r="E8" s="31" t="s">
        <v>105</v>
      </c>
      <c r="F8" s="47" t="s">
        <v>0</v>
      </c>
    </row>
    <row r="9" spans="1:5" ht="14.25">
      <c r="A9" s="48">
        <v>2</v>
      </c>
      <c r="B9" s="60">
        <v>15</v>
      </c>
      <c r="C9" s="61" t="str">
        <f>IF(OR($B9=0,$B9=""),"",VLOOKUP($B9,females,2,FALSE))</f>
        <v>Lucy Wells</v>
      </c>
      <c r="D9" s="61" t="str">
        <f>IF(OR($B9=0,$B9=""),"",VLOOKUP($B9,females,3,FALSE))</f>
        <v>Team Kennet</v>
      </c>
      <c r="E9" s="31" t="s">
        <v>106</v>
      </c>
    </row>
    <row r="10" spans="1:5" ht="14.25">
      <c r="A10" s="48">
        <v>3</v>
      </c>
      <c r="B10" s="60">
        <v>41</v>
      </c>
      <c r="C10" s="61" t="str">
        <f>IF(OR($B10=0,$B10=""),"",VLOOKUP($B10,females,2,FALSE))</f>
        <v>Abbie Jones</v>
      </c>
      <c r="D10" s="61" t="str">
        <f>IF(OR($B10=0,$B10=""),"",VLOOKUP($B10,females,3,FALSE))</f>
        <v>Maidenhead AC</v>
      </c>
      <c r="E10" s="31" t="s">
        <v>107</v>
      </c>
    </row>
    <row r="11" spans="1:5" ht="14.25">
      <c r="A11" s="48">
        <v>4</v>
      </c>
      <c r="B11" s="60">
        <v>43</v>
      </c>
      <c r="C11" s="61" t="str">
        <f>IF(OR($B11=0,$B11=""),"",VLOOKUP($B11,females,2,FALSE))</f>
        <v>Lily Rolfe</v>
      </c>
      <c r="D11" s="61" t="str">
        <f>IF(OR($B11=0,$B11=""),"",VLOOKUP($B11,females,3,FALSE))</f>
        <v>WSEH</v>
      </c>
      <c r="E11" s="31" t="s">
        <v>108</v>
      </c>
    </row>
    <row r="12" spans="1:5" ht="14.25">
      <c r="A12" s="48">
        <v>5</v>
      </c>
      <c r="B12" s="49">
        <v>78</v>
      </c>
      <c r="C12" s="61" t="str">
        <f>IF(OR($B12=0,$B12=""),"",VLOOKUP($B12,females,2,FALSE))</f>
        <v>Naomi Harris</v>
      </c>
      <c r="D12" s="61" t="str">
        <f>IF(OR($B12=0,$B12=""),"",VLOOKUP($B12,females,3,FALSE))</f>
        <v>Reading AC</v>
      </c>
      <c r="E12" s="31" t="s">
        <v>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22" customWidth="1"/>
    <col min="2" max="2" width="6.7109375" style="29" customWidth="1"/>
    <col min="3" max="3" width="27.00390625" style="7" customWidth="1"/>
    <col min="4" max="4" width="23.7109375" style="7" customWidth="1"/>
    <col min="5" max="5" width="16.00390625" style="5" customWidth="1"/>
    <col min="6" max="6" width="7.140625" style="21" customWidth="1"/>
  </cols>
  <sheetData>
    <row r="1" spans="1:6" ht="14.25">
      <c r="A1" s="50" t="s">
        <v>55</v>
      </c>
      <c r="B1" s="52"/>
      <c r="C1" s="52"/>
      <c r="D1" s="52"/>
      <c r="E1" s="52"/>
      <c r="F1" s="52"/>
    </row>
    <row r="2" spans="1:6" ht="14.25">
      <c r="A2" s="2" t="s">
        <v>110</v>
      </c>
      <c r="B2" s="74"/>
      <c r="C2" s="75"/>
      <c r="D2" s="75"/>
      <c r="F2" s="76"/>
    </row>
    <row r="3" spans="1:6" ht="14.25">
      <c r="A3" s="8"/>
      <c r="B3" s="74"/>
      <c r="C3" s="75"/>
      <c r="D3" s="75"/>
      <c r="F3" s="76"/>
    </row>
    <row r="4" spans="2:4" ht="14.25">
      <c r="B4" s="74"/>
      <c r="C4" s="75"/>
      <c r="D4" s="75"/>
    </row>
    <row r="5" spans="1:6" ht="14.25">
      <c r="A5" s="26" t="s">
        <v>0</v>
      </c>
      <c r="B5" s="10" t="s">
        <v>111</v>
      </c>
      <c r="D5" s="45" t="s">
        <v>112</v>
      </c>
      <c r="E5" s="12"/>
      <c r="F5" s="30" t="s">
        <v>113</v>
      </c>
    </row>
    <row r="6" spans="1:5" ht="14.25">
      <c r="A6" s="17" t="s">
        <v>6</v>
      </c>
      <c r="B6" s="18" t="s">
        <v>7</v>
      </c>
      <c r="C6" s="19" t="s">
        <v>8</v>
      </c>
      <c r="D6" s="11" t="s">
        <v>9</v>
      </c>
      <c r="E6" s="20" t="s">
        <v>10</v>
      </c>
    </row>
    <row r="7" spans="1:5" ht="14.25">
      <c r="A7" s="22">
        <v>1</v>
      </c>
      <c r="B7" s="29">
        <v>102</v>
      </c>
      <c r="C7" s="75" t="str">
        <f aca="true" t="shared" si="0" ref="C7:C14">IF(OR($B7=0,$B7=""),"",VLOOKUP($B7,males,2,FALSE))</f>
        <v>James McLaughlin</v>
      </c>
      <c r="D7" s="75" t="str">
        <f aca="true" t="shared" si="1" ref="D7:D14">IF(OR($B7=0,$B7=""),"",VLOOKUP($B7,males,3,FALSE))</f>
        <v>Team Kennet</v>
      </c>
      <c r="E7" s="31" t="s">
        <v>114</v>
      </c>
    </row>
    <row r="8" spans="1:5" ht="14.25">
      <c r="A8" s="22">
        <v>2</v>
      </c>
      <c r="B8" s="29">
        <v>1</v>
      </c>
      <c r="C8" s="75" t="s">
        <v>115</v>
      </c>
      <c r="D8" s="75" t="s">
        <v>116</v>
      </c>
      <c r="E8" s="5" t="s">
        <v>117</v>
      </c>
    </row>
    <row r="9" spans="1:5" ht="14.25">
      <c r="A9" s="22">
        <v>3</v>
      </c>
      <c r="B9" s="29">
        <v>226</v>
      </c>
      <c r="C9" s="75" t="str">
        <f t="shared" si="0"/>
        <v>Ben Rollings</v>
      </c>
      <c r="D9" s="75" t="str">
        <f t="shared" si="1"/>
        <v>Reading AC</v>
      </c>
      <c r="E9" s="5" t="s">
        <v>118</v>
      </c>
    </row>
    <row r="10" spans="1:5" ht="14.25">
      <c r="A10" s="22">
        <v>4</v>
      </c>
      <c r="B10" s="29">
        <v>104</v>
      </c>
      <c r="C10" s="75" t="str">
        <f t="shared" si="0"/>
        <v>Joseph Mott</v>
      </c>
      <c r="D10" s="75" t="str">
        <f t="shared" si="1"/>
        <v>Reading AC</v>
      </c>
      <c r="E10" s="5" t="s">
        <v>119</v>
      </c>
    </row>
    <row r="11" spans="1:5" ht="14.25">
      <c r="A11" s="22">
        <v>5</v>
      </c>
      <c r="B11" s="29">
        <v>219</v>
      </c>
      <c r="C11" s="75" t="str">
        <f t="shared" si="0"/>
        <v>Alfie McGlennon</v>
      </c>
      <c r="D11" s="75" t="str">
        <f t="shared" si="1"/>
        <v>Reading AC</v>
      </c>
      <c r="E11" s="5" t="s">
        <v>120</v>
      </c>
    </row>
    <row r="12" spans="1:5" ht="14.25">
      <c r="A12" s="22">
        <v>6</v>
      </c>
      <c r="B12" s="29">
        <v>224</v>
      </c>
      <c r="C12" s="75" t="str">
        <f t="shared" si="0"/>
        <v>Matthew Raynor</v>
      </c>
      <c r="D12" s="75" t="str">
        <f t="shared" si="1"/>
        <v>Reading AC</v>
      </c>
      <c r="E12" s="5" t="s">
        <v>121</v>
      </c>
    </row>
    <row r="13" spans="1:5" ht="14.25">
      <c r="A13" s="22">
        <v>7</v>
      </c>
      <c r="B13" s="29">
        <v>107</v>
      </c>
      <c r="C13" s="75" t="str">
        <f t="shared" si="0"/>
        <v>Joshua Patteson</v>
      </c>
      <c r="D13" s="75" t="str">
        <f t="shared" si="1"/>
        <v>Slough Junior AC</v>
      </c>
      <c r="E13" s="5" t="s">
        <v>122</v>
      </c>
    </row>
    <row r="14" spans="1:5" ht="14.25">
      <c r="A14" s="22">
        <v>8</v>
      </c>
      <c r="B14" s="29">
        <v>223</v>
      </c>
      <c r="C14" s="75" t="str">
        <f t="shared" si="0"/>
        <v>Oliver Moor</v>
      </c>
      <c r="D14" s="75" t="str">
        <f t="shared" si="1"/>
        <v>Reading AC</v>
      </c>
      <c r="E14" s="5" t="s">
        <v>123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22" customWidth="1"/>
    <col min="2" max="2" width="6.7109375" style="29" customWidth="1"/>
    <col min="3" max="3" width="27.421875" style="7" customWidth="1"/>
    <col min="4" max="4" width="17.57421875" style="13" customWidth="1"/>
    <col min="5" max="5" width="20.7109375" style="29" customWidth="1"/>
    <col min="6" max="6" width="7.140625" style="78" customWidth="1"/>
  </cols>
  <sheetData>
    <row r="1" spans="1:6" ht="14.25">
      <c r="A1" s="50" t="s">
        <v>55</v>
      </c>
      <c r="B1" s="52"/>
      <c r="C1" s="52"/>
      <c r="D1" s="52"/>
      <c r="E1" s="52"/>
      <c r="F1" s="52"/>
    </row>
    <row r="2" ht="14.25">
      <c r="A2" s="2" t="s">
        <v>124</v>
      </c>
    </row>
    <row r="3" ht="14.25">
      <c r="A3" s="8"/>
    </row>
    <row r="4" spans="2:5" ht="14.25">
      <c r="B4" s="74"/>
      <c r="C4" s="75"/>
      <c r="D4" s="75"/>
      <c r="E4" s="31"/>
    </row>
    <row r="5" spans="1:6" ht="14.25">
      <c r="A5" s="26" t="s">
        <v>0</v>
      </c>
      <c r="B5" s="10" t="s">
        <v>125</v>
      </c>
      <c r="D5" s="45" t="s">
        <v>126</v>
      </c>
      <c r="F5" s="30" t="s">
        <v>127</v>
      </c>
    </row>
    <row r="6" spans="1:5" ht="14.25">
      <c r="A6" s="17" t="s">
        <v>6</v>
      </c>
      <c r="B6" s="18" t="s">
        <v>7</v>
      </c>
      <c r="C6" s="19" t="s">
        <v>8</v>
      </c>
      <c r="D6" s="11" t="s">
        <v>9</v>
      </c>
      <c r="E6" s="79" t="s">
        <v>10</v>
      </c>
    </row>
    <row r="7" spans="1:5" ht="14.25">
      <c r="A7" s="22">
        <v>1</v>
      </c>
      <c r="B7" s="29">
        <v>81</v>
      </c>
      <c r="C7" s="75" t="str">
        <f>IF(OR($B7=0,$B7=""),"",VLOOKUP($B7,females,2,FALSE))</f>
        <v>Izzy Fry</v>
      </c>
      <c r="D7" s="75" t="str">
        <f>IF(OR($B7=0,$B7=""),"",VLOOKUP($B7,females,3,FALSE))</f>
        <v>Newbury AC</v>
      </c>
      <c r="E7" s="31" t="s">
        <v>128</v>
      </c>
    </row>
    <row r="8" spans="1:5" ht="14.25">
      <c r="A8" s="22">
        <v>2</v>
      </c>
      <c r="B8" s="29">
        <v>82</v>
      </c>
      <c r="C8" s="75" t="str">
        <f>IF(OR($B8=0,$B8=""),"",VLOOKUP($B8,females,2,FALSE))</f>
        <v>Suzie Liverseidge</v>
      </c>
      <c r="D8" s="75" t="str">
        <f>IF(OR($B8=0,$B8=""),"",VLOOKUP($B8,females,3,FALSE))</f>
        <v>Bracknell AC</v>
      </c>
      <c r="E8" s="31" t="s">
        <v>129</v>
      </c>
    </row>
    <row r="9" spans="1:5" ht="14.25">
      <c r="A9" s="22">
        <v>3</v>
      </c>
      <c r="B9" s="29">
        <v>52</v>
      </c>
      <c r="C9" s="75" t="str">
        <f>IF(OR($B9=0,$B9=""),"",VLOOKUP($B9,females,2,FALSE))</f>
        <v>Rosa Lawrence</v>
      </c>
      <c r="D9" s="75" t="str">
        <f>IF(OR($B9=0,$B9=""),"",VLOOKUP($B9,females,3,FALSE))</f>
        <v>Team Kennet</v>
      </c>
      <c r="E9" s="31" t="s">
        <v>130</v>
      </c>
    </row>
    <row r="12" spans="1:6" ht="14.25">
      <c r="A12" s="26" t="s">
        <v>0</v>
      </c>
      <c r="B12" s="80" t="s">
        <v>131</v>
      </c>
      <c r="D12" s="45" t="s">
        <v>132</v>
      </c>
      <c r="F12" s="30" t="s">
        <v>133</v>
      </c>
    </row>
    <row r="13" spans="1:5" ht="14.25">
      <c r="A13" s="17" t="s">
        <v>6</v>
      </c>
      <c r="B13" s="18" t="s">
        <v>7</v>
      </c>
      <c r="C13" s="19" t="s">
        <v>8</v>
      </c>
      <c r="D13" s="11" t="s">
        <v>9</v>
      </c>
      <c r="E13" s="79" t="s">
        <v>10</v>
      </c>
    </row>
    <row r="14" spans="1:6" ht="14.25">
      <c r="A14" s="22">
        <v>1</v>
      </c>
      <c r="B14" s="29">
        <v>29</v>
      </c>
      <c r="C14" s="75" t="str">
        <f>IF(OR($B14=0,$B14=""),"",VLOOKUP($B14,females,2,FALSE))</f>
        <v>Elena Carey</v>
      </c>
      <c r="D14" s="75" t="str">
        <f>IF(OR($B14=0,$B14=""),"",VLOOKUP($B14,females,3,FALSE))</f>
        <v>Bracknell AC</v>
      </c>
      <c r="E14" s="31" t="s">
        <v>134</v>
      </c>
      <c r="F14" s="78" t="str">
        <f>IF(E14="","",IF(E14&gt;F12,"","CBP"))</f>
        <v>CBP</v>
      </c>
    </row>
    <row r="15" spans="1:5" ht="14.25">
      <c r="A15" s="22">
        <v>2</v>
      </c>
      <c r="B15" s="29">
        <v>30</v>
      </c>
      <c r="C15" s="75" t="str">
        <f>IF(OR($B15=0,$B15=""),"",VLOOKUP($B15,females,2,FALSE))</f>
        <v>Meg Ormond</v>
      </c>
      <c r="D15" s="75" t="str">
        <f>IF(OR($B15=0,$B15=""),"",VLOOKUP($B15,females,3,FALSE))</f>
        <v>WSEH</v>
      </c>
      <c r="E15" s="31" t="s">
        <v>135</v>
      </c>
    </row>
    <row r="16" spans="1:5" ht="14.25">
      <c r="A16" s="22">
        <v>3</v>
      </c>
      <c r="B16" s="29">
        <v>25</v>
      </c>
      <c r="C16" s="75" t="str">
        <f>IF(OR($B16=0,$B16=""),"",VLOOKUP($B16,females,2,FALSE))</f>
        <v>Emily Jones</v>
      </c>
      <c r="D16" s="75" t="str">
        <f>IF(OR($B16=0,$B16=""),"",VLOOKUP($B16,females,3,FALSE))</f>
        <v>Bracknell AC</v>
      </c>
      <c r="E16" s="31" t="s">
        <v>136</v>
      </c>
    </row>
    <row r="17" spans="1:5" ht="14.25">
      <c r="A17" s="22">
        <v>4</v>
      </c>
      <c r="B17" s="74">
        <v>31</v>
      </c>
      <c r="C17" s="75" t="str">
        <f>IF(OR($B17=0,$B17=""),"",VLOOKUP($B17,females,2,FALSE))</f>
        <v>Becky Pope</v>
      </c>
      <c r="D17" s="75" t="str">
        <f>IF(OR($B17=0,$B17=""),"",VLOOKUP($B17,females,3,FALSE))</f>
        <v>WSEH</v>
      </c>
      <c r="E17" s="31" t="s">
        <v>137</v>
      </c>
    </row>
    <row r="21" ht="14.25">
      <c r="I2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7109375" style="22" customWidth="1"/>
    <col min="2" max="2" width="6.7109375" style="29" customWidth="1"/>
    <col min="3" max="3" width="27.28125" style="7" customWidth="1"/>
    <col min="4" max="4" width="17.57421875" style="13" customWidth="1"/>
    <col min="5" max="5" width="20.57421875" style="5" customWidth="1"/>
    <col min="6" max="6" width="7.8515625" style="21" customWidth="1"/>
  </cols>
  <sheetData>
    <row r="1" spans="1:6" ht="14.25">
      <c r="A1" s="50" t="s">
        <v>55</v>
      </c>
      <c r="B1" s="52"/>
      <c r="C1" s="52"/>
      <c r="D1" s="52"/>
      <c r="E1" s="52"/>
      <c r="F1" s="52"/>
    </row>
    <row r="2" ht="14.25">
      <c r="A2" s="2" t="s">
        <v>138</v>
      </c>
    </row>
    <row r="3" ht="14.25">
      <c r="A3" s="8"/>
    </row>
    <row r="4" spans="2:6" ht="14.25">
      <c r="B4" s="3"/>
      <c r="C4" s="4"/>
      <c r="D4" s="4"/>
      <c r="F4" s="6"/>
    </row>
    <row r="5" spans="2:6" ht="14.25">
      <c r="B5" s="10" t="s">
        <v>139</v>
      </c>
      <c r="C5" s="4"/>
      <c r="D5" s="4"/>
      <c r="F5" s="6"/>
    </row>
    <row r="6" spans="1:6" ht="14.25">
      <c r="A6" s="26" t="s">
        <v>0</v>
      </c>
      <c r="D6" s="45" t="s">
        <v>140</v>
      </c>
      <c r="F6" s="30" t="s">
        <v>141</v>
      </c>
    </row>
    <row r="7" spans="1:5" ht="14.25">
      <c r="A7" s="17" t="s">
        <v>6</v>
      </c>
      <c r="B7" s="18" t="s">
        <v>7</v>
      </c>
      <c r="C7" s="19" t="s">
        <v>8</v>
      </c>
      <c r="D7" s="11" t="s">
        <v>9</v>
      </c>
      <c r="E7" s="20" t="s">
        <v>10</v>
      </c>
    </row>
    <row r="8" spans="1:6" ht="14.25">
      <c r="A8" s="22">
        <v>1</v>
      </c>
      <c r="B8" s="3">
        <v>239</v>
      </c>
      <c r="C8" s="4" t="str">
        <f>IF(OR($B8=0,$B8=""),"",VLOOKUP($B8,males,2,FALSE))</f>
        <v>Harry Turner</v>
      </c>
      <c r="D8" s="4" t="str">
        <f>IF(OR($B8=0,$B8=""),"",VLOOKUP($B8,males,3,FALSE))</f>
        <v>Cookham RC</v>
      </c>
      <c r="E8" s="31" t="s">
        <v>142</v>
      </c>
      <c r="F8" s="23">
        <f>IF(E8="","",IF(E8&gt;F6,"","CBP"))</f>
      </c>
    </row>
    <row r="9" spans="1:6" ht="14.25">
      <c r="A9" s="22" t="s">
        <v>0</v>
      </c>
      <c r="B9" s="3"/>
      <c r="C9" s="4">
        <f>IF(OR($B9=0,$B9=""),"",VLOOKUP($B9,males,2,FALSE))</f>
      </c>
      <c r="D9" s="4">
        <f>IF(OR($B9=0,$B9=""),"",VLOOKUP($B9,males,3,FALSE))</f>
      </c>
      <c r="E9" s="31"/>
      <c r="F9" s="23"/>
    </row>
    <row r="10" spans="2:6" ht="14.25">
      <c r="B10" s="3"/>
      <c r="C10" s="4"/>
      <c r="D10" s="4"/>
      <c r="F10" s="23"/>
    </row>
    <row r="11" spans="2:6" ht="14.25">
      <c r="B11" s="10" t="s">
        <v>143</v>
      </c>
      <c r="C11" s="4"/>
      <c r="D11" s="4"/>
      <c r="F11" s="23"/>
    </row>
    <row r="12" spans="1:6" ht="14.25">
      <c r="A12" s="26" t="s">
        <v>0</v>
      </c>
      <c r="D12" s="45" t="s">
        <v>144</v>
      </c>
      <c r="F12" s="30" t="s">
        <v>145</v>
      </c>
    </row>
    <row r="13" spans="1:5" ht="14.25">
      <c r="A13" s="17" t="s">
        <v>6</v>
      </c>
      <c r="B13" s="18" t="s">
        <v>7</v>
      </c>
      <c r="C13" s="19" t="s">
        <v>8</v>
      </c>
      <c r="D13" s="11" t="s">
        <v>9</v>
      </c>
      <c r="E13" s="20" t="s">
        <v>10</v>
      </c>
    </row>
    <row r="14" spans="1:6" ht="14.25">
      <c r="A14" s="22">
        <v>1</v>
      </c>
      <c r="B14" s="3">
        <v>99</v>
      </c>
      <c r="C14" s="4" t="str">
        <f>IF(OR($B14=0,$B14=""),"",VLOOKUP($B14,males,2,FALSE))</f>
        <v>Oliver McArthur</v>
      </c>
      <c r="D14" s="4" t="str">
        <f>IF(OR($B14=0,$B14=""),"",VLOOKUP($B14,males,3,FALSE))</f>
        <v>WSEH</v>
      </c>
      <c r="E14" s="31" t="s">
        <v>146</v>
      </c>
      <c r="F14" s="23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6.7109375" style="22" customWidth="1"/>
    <col min="2" max="2" width="6.7109375" style="29" customWidth="1"/>
    <col min="3" max="3" width="23.7109375" style="7" customWidth="1"/>
    <col min="4" max="4" width="25.8515625" style="13" customWidth="1"/>
    <col min="5" max="5" width="15.7109375" style="29" customWidth="1"/>
    <col min="6" max="6" width="7.421875" style="21" customWidth="1"/>
  </cols>
  <sheetData>
    <row r="1" spans="1:6" ht="14.25">
      <c r="A1" s="50" t="s">
        <v>55</v>
      </c>
      <c r="B1" s="52"/>
      <c r="C1" s="52"/>
      <c r="D1" s="52"/>
      <c r="E1" s="52"/>
      <c r="F1" s="52"/>
    </row>
    <row r="2" ht="14.25">
      <c r="A2" s="2" t="s">
        <v>147</v>
      </c>
    </row>
    <row r="5" spans="1:2" ht="14.25">
      <c r="A5" s="26" t="s">
        <v>0</v>
      </c>
      <c r="B5" s="10" t="s">
        <v>148</v>
      </c>
    </row>
    <row r="6" spans="1:6" ht="14.25">
      <c r="A6" s="26"/>
      <c r="B6" s="10"/>
      <c r="D6" s="45" t="s">
        <v>150</v>
      </c>
      <c r="F6" s="30"/>
    </row>
    <row r="7" spans="1:6" ht="14.25">
      <c r="A7" s="26"/>
      <c r="B7" s="10"/>
      <c r="D7" s="45"/>
      <c r="F7" s="30" t="s">
        <v>149</v>
      </c>
    </row>
    <row r="8" spans="1:5" ht="14.25">
      <c r="A8" s="17" t="s">
        <v>6</v>
      </c>
      <c r="B8" s="18" t="s">
        <v>7</v>
      </c>
      <c r="C8" s="19" t="s">
        <v>8</v>
      </c>
      <c r="D8" s="11" t="s">
        <v>9</v>
      </c>
      <c r="E8" s="79" t="s">
        <v>10</v>
      </c>
    </row>
    <row r="9" spans="1:6" ht="14.25">
      <c r="A9" s="22">
        <v>1</v>
      </c>
      <c r="B9" s="29">
        <v>6</v>
      </c>
      <c r="C9" s="75" t="str">
        <f>IF(OR($B9=0,$B9=""),"",VLOOKUP($B9,females,2,FALSE))</f>
        <v>Alexandra Barbour</v>
      </c>
      <c r="D9" s="75" t="str">
        <f>IF(OR($B9=0,$B9=""),"",VLOOKUP($B9,females,3,FALSE))</f>
        <v>WSEH</v>
      </c>
      <c r="E9" s="31">
        <v>0.0035798611111111114</v>
      </c>
      <c r="F9" s="21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7109375" style="22" customWidth="1"/>
    <col min="2" max="2" width="6.7109375" style="29" customWidth="1"/>
    <col min="3" max="3" width="30.7109375" style="7" customWidth="1"/>
    <col min="4" max="4" width="19.00390625" style="13" customWidth="1"/>
    <col min="5" max="5" width="16.421875" style="5" customWidth="1"/>
    <col min="6" max="6" width="7.28125" style="21" customWidth="1"/>
    <col min="7" max="7" width="33.7109375" style="7" customWidth="1"/>
  </cols>
  <sheetData>
    <row r="1" spans="1:7" ht="14.25">
      <c r="A1" s="50" t="s">
        <v>55</v>
      </c>
      <c r="B1" s="52"/>
      <c r="C1" s="52"/>
      <c r="D1" s="52"/>
      <c r="E1" s="52"/>
      <c r="F1" s="52"/>
      <c r="G1"/>
    </row>
    <row r="2" ht="14.25">
      <c r="A2" s="2" t="s">
        <v>151</v>
      </c>
    </row>
    <row r="3" ht="14.25">
      <c r="A3" s="8"/>
    </row>
    <row r="4" spans="1:4" ht="14.25">
      <c r="A4" s="22" t="s">
        <v>0</v>
      </c>
      <c r="B4" s="74"/>
      <c r="C4" s="75">
        <f>IF(OR($B4=0,$B4=""),"",VLOOKUP($B4,females,2,FALSE))</f>
      </c>
      <c r="D4" s="75">
        <f>IF(OR($B4=0,$B4=""),"",VLOOKUP($B4,females,3,FALSE))</f>
      </c>
    </row>
    <row r="5" spans="1:6" ht="14.25">
      <c r="A5" s="26" t="s">
        <v>0</v>
      </c>
      <c r="B5" s="10" t="s">
        <v>152</v>
      </c>
      <c r="D5" s="45" t="s">
        <v>153</v>
      </c>
      <c r="F5" s="30" t="s">
        <v>154</v>
      </c>
    </row>
    <row r="6" spans="1:5" ht="14.25">
      <c r="A6" s="17" t="s">
        <v>6</v>
      </c>
      <c r="B6" s="18" t="s">
        <v>7</v>
      </c>
      <c r="C6" s="19" t="s">
        <v>8</v>
      </c>
      <c r="D6" s="11" t="s">
        <v>9</v>
      </c>
      <c r="E6" s="20" t="s">
        <v>10</v>
      </c>
    </row>
    <row r="7" spans="1:7" ht="14.25">
      <c r="A7" s="22">
        <v>1</v>
      </c>
      <c r="B7" s="81">
        <v>53</v>
      </c>
      <c r="C7" s="75" t="str">
        <f>IF(OR($B7=0,$B7=""),"",VLOOKUP($B7,females,2,FALSE))</f>
        <v>Sophie Crumly</v>
      </c>
      <c r="D7" s="75" t="str">
        <f>IF(OR($B7=0,$B7=""),"",VLOOKUP($B7,females,3,FALSE))</f>
        <v>Newbury AC</v>
      </c>
      <c r="E7" s="31" t="s">
        <v>155</v>
      </c>
      <c r="F7" s="21">
        <f>IF(E7="","",IF(E7&gt;F5,"","CBP"))</f>
      </c>
      <c r="G7" s="1" t="s">
        <v>0</v>
      </c>
    </row>
    <row r="8" spans="1:6" ht="14.25">
      <c r="A8" s="22">
        <v>2</v>
      </c>
      <c r="B8" s="81">
        <v>46</v>
      </c>
      <c r="C8" s="75" t="str">
        <f>IF(OR($B8=0,$B8=""),"",VLOOKUP($B8,females,2,FALSE))</f>
        <v>Anna Boniface</v>
      </c>
      <c r="D8" s="75" t="str">
        <f>IF(OR($B8=0,$B8=""),"",VLOOKUP($B8,females,3,FALSE))</f>
        <v>Reading AC</v>
      </c>
      <c r="E8" s="31" t="s">
        <v>156</v>
      </c>
      <c r="F8" s="21">
        <f>IF(E8="","",IF(E8&gt;F6,"","CBP"))</f>
      </c>
    </row>
    <row r="9" spans="1:6" ht="14.25">
      <c r="A9" s="22">
        <v>3</v>
      </c>
      <c r="B9" s="81">
        <v>54</v>
      </c>
      <c r="C9" s="75" t="str">
        <f>IF(OR($B9=0,$B9=""),"",VLOOKUP($B9,females,2,FALSE))</f>
        <v>Emma Haley</v>
      </c>
      <c r="D9" s="75" t="str">
        <f>IF(OR($B9=0,$B9=""),"",VLOOKUP($B9,females,3,FALSE))</f>
        <v>Radley AC</v>
      </c>
      <c r="E9" s="31" t="s">
        <v>157</v>
      </c>
      <c r="F9" s="21" t="s">
        <v>0</v>
      </c>
    </row>
    <row r="10" spans="1:6" ht="14.25">
      <c r="A10" s="22">
        <v>4</v>
      </c>
      <c r="B10" s="81">
        <v>1</v>
      </c>
      <c r="C10" s="75" t="str">
        <f>IF(OR($B10=0,$B10=""),"",VLOOKUP($B10,females,2,FALSE))</f>
        <v>Susan Francis</v>
      </c>
      <c r="D10" s="75" t="str">
        <f>IF(OR($B10=0,$B10=""),"",VLOOKUP($B10,females,3,FALSE))</f>
        <v>Reading AC</v>
      </c>
      <c r="E10" s="31" t="s">
        <v>158</v>
      </c>
      <c r="F10" s="21">
        <f>IF(E10="","",IF(E10&gt;F8,"","CBP"))</f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</dc:creator>
  <cp:keywords/>
  <dc:description/>
  <cp:lastModifiedBy>phil</cp:lastModifiedBy>
  <cp:lastPrinted>2016-07-24T21:26:10Z</cp:lastPrinted>
  <dcterms:created xsi:type="dcterms:W3CDTF">2016-07-14T06:08:48Z</dcterms:created>
  <dcterms:modified xsi:type="dcterms:W3CDTF">2016-07-24T21:27:11Z</dcterms:modified>
  <cp:category/>
  <cp:version/>
  <cp:contentType/>
  <cp:contentStatus/>
</cp:coreProperties>
</file>